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2-2\11-GPA\คุณ+อ่าน\คุณ-กวาง\"/>
    </mc:Choice>
  </mc:AlternateContent>
  <xr:revisionPtr revIDLastSave="0" documentId="13_ncr:1_{FCA21833-E2BF-4CFD-8AFD-069744B0FB22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รวม" sheetId="1" r:id="rId1"/>
    <sheet name="ม.5" sheetId="2" r:id="rId2"/>
    <sheet name="ม.6" sheetId="3" r:id="rId3"/>
    <sheet name="ไทย" sheetId="4" r:id="rId4"/>
    <sheet name="คณิต" sheetId="5" r:id="rId5"/>
    <sheet name="วิทย์" sheetId="6" r:id="rId6"/>
    <sheet name="สังคม" sheetId="7" r:id="rId7"/>
    <sheet name="สุข" sheetId="8" r:id="rId8"/>
    <sheet name="ศิลปะ" sheetId="9" r:id="rId9"/>
    <sheet name="การงาน" sheetId="10" r:id="rId10"/>
    <sheet name="ต่าง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7" l="1"/>
  <c r="I45" i="7"/>
  <c r="I44" i="7"/>
  <c r="I43" i="7"/>
  <c r="I42" i="7"/>
  <c r="I41" i="7"/>
  <c r="I40" i="7"/>
  <c r="I39" i="7"/>
  <c r="I38" i="7"/>
  <c r="I37" i="7"/>
  <c r="I30" i="7"/>
  <c r="I29" i="7"/>
  <c r="I28" i="7"/>
  <c r="I27" i="7"/>
  <c r="I26" i="7"/>
  <c r="I25" i="7"/>
  <c r="I24" i="7"/>
  <c r="I23" i="7"/>
  <c r="I22" i="7"/>
  <c r="I13" i="7"/>
  <c r="I12" i="7"/>
  <c r="I11" i="7"/>
  <c r="I10" i="7"/>
  <c r="I9" i="7"/>
  <c r="I8" i="7"/>
  <c r="I7" i="7"/>
  <c r="I6" i="7"/>
  <c r="H47" i="7"/>
  <c r="H48" i="7" s="1"/>
  <c r="G47" i="7"/>
  <c r="F47" i="7"/>
  <c r="E47" i="7"/>
  <c r="D47" i="7"/>
  <c r="C47" i="7"/>
  <c r="H31" i="7"/>
  <c r="H32" i="7" s="1"/>
  <c r="G31" i="7"/>
  <c r="F31" i="7"/>
  <c r="F32" i="7" s="1"/>
  <c r="E31" i="7"/>
  <c r="D31" i="7"/>
  <c r="C31" i="7"/>
  <c r="H14" i="7"/>
  <c r="H15" i="7" s="1"/>
  <c r="G14" i="7"/>
  <c r="F14" i="7"/>
  <c r="E14" i="7"/>
  <c r="D14" i="7"/>
  <c r="C14" i="7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90" i="6"/>
  <c r="H91" i="6" s="1"/>
  <c r="G90" i="6"/>
  <c r="F90" i="6"/>
  <c r="F91" i="6" s="1"/>
  <c r="E90" i="6"/>
  <c r="D90" i="6"/>
  <c r="C90" i="6"/>
  <c r="H64" i="6"/>
  <c r="H65" i="6" s="1"/>
  <c r="G64" i="6"/>
  <c r="F64" i="6"/>
  <c r="E64" i="6"/>
  <c r="D64" i="6"/>
  <c r="C64" i="6"/>
  <c r="H26" i="6"/>
  <c r="H27" i="6" s="1"/>
  <c r="G26" i="6"/>
  <c r="F26" i="6"/>
  <c r="E26" i="6"/>
  <c r="D26" i="6"/>
  <c r="C26" i="6"/>
  <c r="E43" i="5"/>
  <c r="F43" i="5"/>
  <c r="G43" i="5"/>
  <c r="H43" i="5"/>
  <c r="D43" i="5"/>
  <c r="E31" i="5"/>
  <c r="F31" i="5"/>
  <c r="G31" i="5"/>
  <c r="H31" i="5"/>
  <c r="D31" i="5"/>
  <c r="H42" i="5"/>
  <c r="D42" i="5"/>
  <c r="E42" i="5"/>
  <c r="F42" i="5"/>
  <c r="G42" i="5"/>
  <c r="C42" i="5"/>
  <c r="I41" i="5"/>
  <c r="I40" i="5"/>
  <c r="I39" i="5"/>
  <c r="I38" i="5"/>
  <c r="I37" i="5"/>
  <c r="D30" i="5"/>
  <c r="E30" i="5"/>
  <c r="F30" i="5"/>
  <c r="G30" i="5"/>
  <c r="H30" i="5"/>
  <c r="C30" i="5"/>
  <c r="I29" i="5"/>
  <c r="I28" i="5"/>
  <c r="I27" i="5"/>
  <c r="I26" i="5"/>
  <c r="I25" i="5"/>
  <c r="I24" i="5"/>
  <c r="I23" i="5"/>
  <c r="I22" i="5"/>
  <c r="I21" i="5"/>
  <c r="D13" i="5"/>
  <c r="E13" i="5"/>
  <c r="F13" i="5"/>
  <c r="G13" i="5"/>
  <c r="H13" i="5"/>
  <c r="H14" i="5" s="1"/>
  <c r="C13" i="5"/>
  <c r="I12" i="5"/>
  <c r="I11" i="5"/>
  <c r="I10" i="5"/>
  <c r="I9" i="5"/>
  <c r="I8" i="5"/>
  <c r="I7" i="5"/>
  <c r="I6" i="5"/>
  <c r="I48" i="4"/>
  <c r="I45" i="4"/>
  <c r="I44" i="4"/>
  <c r="I43" i="4"/>
  <c r="I42" i="4"/>
  <c r="H46" i="4"/>
  <c r="H47" i="4" s="1"/>
  <c r="G46" i="4"/>
  <c r="G47" i="4" s="1"/>
  <c r="F46" i="4"/>
  <c r="F47" i="4" s="1"/>
  <c r="E46" i="4"/>
  <c r="E47" i="4" s="1"/>
  <c r="D46" i="4"/>
  <c r="C46" i="4"/>
  <c r="I21" i="4"/>
  <c r="I20" i="4"/>
  <c r="I19" i="4"/>
  <c r="I18" i="4"/>
  <c r="H22" i="4"/>
  <c r="H23" i="4" s="1"/>
  <c r="G22" i="4"/>
  <c r="G23" i="4" s="1"/>
  <c r="F22" i="4"/>
  <c r="F23" i="4" s="1"/>
  <c r="E22" i="4"/>
  <c r="E23" i="4" s="1"/>
  <c r="D22" i="4"/>
  <c r="C22" i="4"/>
  <c r="I12" i="4"/>
  <c r="I9" i="4"/>
  <c r="I8" i="4"/>
  <c r="I7" i="4"/>
  <c r="I6" i="4"/>
  <c r="H10" i="4"/>
  <c r="H11" i="4" s="1"/>
  <c r="G10" i="4"/>
  <c r="G11" i="4" s="1"/>
  <c r="F10" i="4"/>
  <c r="E10" i="4"/>
  <c r="D10" i="4"/>
  <c r="D11" i="4" s="1"/>
  <c r="C10" i="4"/>
  <c r="E32" i="7" l="1"/>
  <c r="E48" i="7"/>
  <c r="F48" i="7"/>
  <c r="G48" i="7"/>
  <c r="E15" i="7"/>
  <c r="F15" i="7"/>
  <c r="I49" i="7"/>
  <c r="G15" i="7"/>
  <c r="I33" i="7"/>
  <c r="I16" i="7"/>
  <c r="D15" i="7"/>
  <c r="G32" i="7"/>
  <c r="D32" i="7"/>
  <c r="D48" i="7"/>
  <c r="G91" i="6"/>
  <c r="E91" i="6"/>
  <c r="D65" i="6"/>
  <c r="F65" i="6"/>
  <c r="D27" i="6"/>
  <c r="E65" i="6"/>
  <c r="I92" i="6"/>
  <c r="F27" i="6"/>
  <c r="G27" i="6"/>
  <c r="I28" i="6"/>
  <c r="G65" i="6"/>
  <c r="E27" i="6"/>
  <c r="I66" i="6"/>
  <c r="D91" i="6"/>
  <c r="I44" i="5"/>
  <c r="I15" i="5"/>
  <c r="I32" i="5"/>
  <c r="F14" i="5"/>
  <c r="E14" i="5"/>
  <c r="G14" i="5"/>
  <c r="D14" i="5"/>
  <c r="D47" i="4"/>
  <c r="I24" i="4"/>
  <c r="D23" i="4"/>
  <c r="E11" i="4"/>
  <c r="F11" i="4"/>
  <c r="F376" i="1" l="1"/>
  <c r="D376" i="1"/>
  <c r="H375" i="1"/>
  <c r="H376" i="1" s="1"/>
  <c r="G375" i="1"/>
  <c r="G376" i="1" s="1"/>
  <c r="F375" i="1"/>
  <c r="F385" i="1" s="1"/>
  <c r="E375" i="1"/>
  <c r="E385" i="1" s="1"/>
  <c r="D375" i="1"/>
  <c r="C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H330" i="1"/>
  <c r="H331" i="1" s="1"/>
  <c r="G330" i="1"/>
  <c r="G331" i="1" s="1"/>
  <c r="F330" i="1"/>
  <c r="E330" i="1"/>
  <c r="E331" i="1" s="1"/>
  <c r="D330" i="1"/>
  <c r="D331" i="1" s="1"/>
  <c r="C330" i="1"/>
  <c r="I329" i="1"/>
  <c r="I328" i="1"/>
  <c r="I327" i="1"/>
  <c r="I326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F256" i="1"/>
  <c r="D256" i="1"/>
  <c r="H255" i="1"/>
  <c r="H256" i="1" s="1"/>
  <c r="G255" i="1"/>
  <c r="G256" i="1" s="1"/>
  <c r="F255" i="1"/>
  <c r="F265" i="1" s="1"/>
  <c r="E255" i="1"/>
  <c r="E265" i="1" s="1"/>
  <c r="D255" i="1"/>
  <c r="C255" i="1"/>
  <c r="I254" i="1"/>
  <c r="I253" i="1"/>
  <c r="I252" i="1"/>
  <c r="I251" i="1"/>
  <c r="I250" i="1"/>
  <c r="I249" i="1"/>
  <c r="I248" i="1"/>
  <c r="I247" i="1"/>
  <c r="I246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H198" i="1"/>
  <c r="E199" i="1" s="1"/>
  <c r="G198" i="1"/>
  <c r="G199" i="1" s="1"/>
  <c r="F198" i="1"/>
  <c r="F199" i="1" s="1"/>
  <c r="E198" i="1"/>
  <c r="D198" i="1"/>
  <c r="D199" i="1" s="1"/>
  <c r="C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H86" i="3"/>
  <c r="H87" i="3" s="1"/>
  <c r="G86" i="3"/>
  <c r="F86" i="3"/>
  <c r="E86" i="3"/>
  <c r="D86" i="3"/>
  <c r="D87" i="3" s="1"/>
  <c r="C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H41" i="3"/>
  <c r="G41" i="3"/>
  <c r="F41" i="3"/>
  <c r="E41" i="3"/>
  <c r="D41" i="3"/>
  <c r="D42" i="3" s="1"/>
  <c r="C41" i="3"/>
  <c r="I40" i="3"/>
  <c r="I39" i="3"/>
  <c r="I38" i="3"/>
  <c r="I37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C112" i="2"/>
  <c r="I100" i="2"/>
  <c r="C115" i="1"/>
  <c r="C45" i="1"/>
  <c r="C55" i="2"/>
  <c r="I54" i="2"/>
  <c r="I45" i="2"/>
  <c r="I46" i="2"/>
  <c r="I47" i="2"/>
  <c r="I48" i="2"/>
  <c r="I49" i="2"/>
  <c r="I50" i="2"/>
  <c r="I51" i="2"/>
  <c r="I52" i="2"/>
  <c r="I53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H112" i="2"/>
  <c r="H113" i="2" s="1"/>
  <c r="G112" i="2"/>
  <c r="F112" i="2"/>
  <c r="E112" i="2"/>
  <c r="D112" i="2"/>
  <c r="D113" i="2" s="1"/>
  <c r="I111" i="2"/>
  <c r="I110" i="2"/>
  <c r="I109" i="2"/>
  <c r="I108" i="2"/>
  <c r="I107" i="2"/>
  <c r="I106" i="2"/>
  <c r="I105" i="2"/>
  <c r="I104" i="2"/>
  <c r="I103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114" i="2" s="1"/>
  <c r="I75" i="2"/>
  <c r="I74" i="2"/>
  <c r="I73" i="2"/>
  <c r="H55" i="2"/>
  <c r="H56" i="2" s="1"/>
  <c r="G55" i="2"/>
  <c r="F55" i="2"/>
  <c r="E55" i="2"/>
  <c r="D55" i="2"/>
  <c r="D56" i="2" s="1"/>
  <c r="I44" i="2"/>
  <c r="I43" i="2"/>
  <c r="I42" i="2"/>
  <c r="I41" i="2"/>
  <c r="I40" i="2"/>
  <c r="I39" i="2"/>
  <c r="I38" i="2"/>
  <c r="I37" i="2"/>
  <c r="I6" i="1"/>
  <c r="I47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7" i="1"/>
  <c r="I38" i="1"/>
  <c r="I39" i="1"/>
  <c r="I40" i="1"/>
  <c r="I41" i="1"/>
  <c r="I42" i="1"/>
  <c r="I43" i="1"/>
  <c r="I44" i="1"/>
  <c r="D45" i="1"/>
  <c r="E45" i="1"/>
  <c r="F45" i="1"/>
  <c r="G45" i="1"/>
  <c r="H45" i="1"/>
  <c r="H46" i="1" s="1"/>
  <c r="I73" i="1"/>
  <c r="I74" i="1"/>
  <c r="I75" i="1"/>
  <c r="I117" i="1" s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D115" i="1"/>
  <c r="D125" i="1" s="1"/>
  <c r="E115" i="1"/>
  <c r="E125" i="1" s="1"/>
  <c r="F115" i="1"/>
  <c r="F125" i="1" s="1"/>
  <c r="G115" i="1"/>
  <c r="G125" i="1" s="1"/>
  <c r="H115" i="1"/>
  <c r="H116" i="1" s="1"/>
  <c r="G385" i="1" l="1"/>
  <c r="H199" i="1"/>
  <c r="I377" i="1"/>
  <c r="I387" i="1" s="1"/>
  <c r="E376" i="1"/>
  <c r="I88" i="3"/>
  <c r="D122" i="2"/>
  <c r="I200" i="1"/>
  <c r="I267" i="1" s="1"/>
  <c r="I257" i="1"/>
  <c r="E256" i="1"/>
  <c r="F331" i="1"/>
  <c r="H125" i="1"/>
  <c r="H126" i="1" s="1"/>
  <c r="I332" i="1"/>
  <c r="D385" i="1"/>
  <c r="H385" i="1"/>
  <c r="H386" i="1" s="1"/>
  <c r="G265" i="1"/>
  <c r="D265" i="1"/>
  <c r="H265" i="1"/>
  <c r="H266" i="1" s="1"/>
  <c r="G96" i="3"/>
  <c r="H96" i="3"/>
  <c r="H97" i="3" s="1"/>
  <c r="E42" i="3"/>
  <c r="E87" i="3"/>
  <c r="F42" i="3"/>
  <c r="I43" i="3"/>
  <c r="G87" i="3"/>
  <c r="F96" i="3"/>
  <c r="F97" i="3" s="1"/>
  <c r="E96" i="3"/>
  <c r="E97" i="3" s="1"/>
  <c r="G42" i="3"/>
  <c r="D96" i="3"/>
  <c r="H42" i="3"/>
  <c r="F87" i="3"/>
  <c r="G56" i="2"/>
  <c r="I57" i="2"/>
  <c r="I124" i="2" s="1"/>
  <c r="F56" i="2"/>
  <c r="G113" i="2"/>
  <c r="I127" i="1"/>
  <c r="E56" i="2"/>
  <c r="E122" i="2"/>
  <c r="H122" i="2"/>
  <c r="H123" i="2" s="1"/>
  <c r="F122" i="2"/>
  <c r="G122" i="2"/>
  <c r="E113" i="2"/>
  <c r="F113" i="2"/>
  <c r="D46" i="1"/>
  <c r="E116" i="1"/>
  <c r="F46" i="1"/>
  <c r="E46" i="1"/>
  <c r="D116" i="1"/>
  <c r="G116" i="1"/>
  <c r="F116" i="1"/>
  <c r="G46" i="1"/>
  <c r="E266" i="1" l="1"/>
  <c r="F266" i="1"/>
  <c r="D97" i="3"/>
  <c r="D266" i="1"/>
  <c r="D386" i="1"/>
  <c r="E386" i="1"/>
  <c r="G266" i="1"/>
  <c r="G386" i="1"/>
  <c r="G126" i="1"/>
  <c r="E126" i="1"/>
  <c r="F386" i="1"/>
  <c r="D126" i="1"/>
  <c r="F126" i="1"/>
  <c r="G97" i="3"/>
  <c r="I98" i="3"/>
  <c r="E123" i="2"/>
  <c r="G123" i="2"/>
  <c r="F123" i="2"/>
  <c r="D123" i="2"/>
</calcChain>
</file>

<file path=xl/sharedStrings.xml><?xml version="1.0" encoding="utf-8"?>
<sst xmlns="http://schemas.openxmlformats.org/spreadsheetml/2006/main" count="1335" uniqueCount="404">
  <si>
    <t>รหัส</t>
  </si>
  <si>
    <t>ชื่อ</t>
  </si>
  <si>
    <t>หน่วย</t>
  </si>
  <si>
    <t>รวม</t>
  </si>
  <si>
    <t>เฉลี่ย</t>
  </si>
  <si>
    <t>ท31101</t>
  </si>
  <si>
    <t>ภาษาไทย 1</t>
  </si>
  <si>
    <t>ท31201</t>
  </si>
  <si>
    <t>การเขียน 1</t>
  </si>
  <si>
    <t>ค31103</t>
  </si>
  <si>
    <t>คณิตศาสตร์</t>
  </si>
  <si>
    <t>ค31209</t>
  </si>
  <si>
    <t>คณิตศาสตร์เพิ่มเติม</t>
  </si>
  <si>
    <t>ค31217</t>
  </si>
  <si>
    <t>ว31181</t>
  </si>
  <si>
    <t>การออกเเบบเเละเทคโนโลยี 1</t>
  </si>
  <si>
    <t>ว30141</t>
  </si>
  <si>
    <t>วิทยาศาสตร์ชีวภาพ</t>
  </si>
  <si>
    <t>ว31286</t>
  </si>
  <si>
    <t>การออกแบบด้วยโปรแกรมgoogle  sk</t>
  </si>
  <si>
    <t>ว31210</t>
  </si>
  <si>
    <t>ฟิสิกส์</t>
  </si>
  <si>
    <t>ว31230</t>
  </si>
  <si>
    <t>เคมี</t>
  </si>
  <si>
    <t>ว31215</t>
  </si>
  <si>
    <t>ว31235</t>
  </si>
  <si>
    <t>ว31246</t>
  </si>
  <si>
    <t>ชีววิทยา 6</t>
  </si>
  <si>
    <t>ว31250</t>
  </si>
  <si>
    <t>ชีววิทยา</t>
  </si>
  <si>
    <t>ว31283</t>
  </si>
  <si>
    <t>ส30201</t>
  </si>
  <si>
    <t>อาเซียน</t>
  </si>
  <si>
    <t>ส30210</t>
  </si>
  <si>
    <t>การป้องกันการทุจริต</t>
  </si>
  <si>
    <t>ส31103</t>
  </si>
  <si>
    <t xml:space="preserve"> พระพุทธศาสนา</t>
  </si>
  <si>
    <t>ส31101</t>
  </si>
  <si>
    <t>สังคมศึกษา (หน้าที่พลเมือง)</t>
  </si>
  <si>
    <t>พ31101</t>
  </si>
  <si>
    <t>สุขศึกษา 1</t>
  </si>
  <si>
    <t>พ30201</t>
  </si>
  <si>
    <t>วอลเล่ย์บอล</t>
  </si>
  <si>
    <t>ศ31101</t>
  </si>
  <si>
    <t>ศิลปะ 1</t>
  </si>
  <si>
    <t>ง30204</t>
  </si>
  <si>
    <t>การใช้ห้องสมุด 1</t>
  </si>
  <si>
    <t>ง31101</t>
  </si>
  <si>
    <t>การงานอาชีพและเทคโนโลยี</t>
  </si>
  <si>
    <t>ก30207</t>
  </si>
  <si>
    <t>ภาษาเกาหลีเพื่อการศึกษาต่อ 1</t>
  </si>
  <si>
    <t>อ30201</t>
  </si>
  <si>
    <t>ภาษาอังกฤษรอบรู้</t>
  </si>
  <si>
    <t>ก31201</t>
  </si>
  <si>
    <t>ภาษาเกาหลีทักษะการฟัง-พูด 1</t>
  </si>
  <si>
    <t>ก30213</t>
  </si>
  <si>
    <t>ภาษาเกาหลีอ่านเขียน1</t>
  </si>
  <si>
    <t>ก30201</t>
  </si>
  <si>
    <t>ภาษาเกาหลีเบื้องต้น</t>
  </si>
  <si>
    <t>อ31101</t>
  </si>
  <si>
    <t>ภาษาอังกฤษ 1</t>
  </si>
  <si>
    <t>อ31201</t>
  </si>
  <si>
    <t>ภาษาอังกฤษเพิ่มเติม 1</t>
  </si>
  <si>
    <t>อ31207</t>
  </si>
  <si>
    <t>ภาษาอังกฤษเพิ่มเติม 7</t>
  </si>
  <si>
    <t>อ31213</t>
  </si>
  <si>
    <t>ทักษะการฟัง-พูด 1</t>
  </si>
  <si>
    <t>จ30201</t>
  </si>
  <si>
    <t>จีนเพิ่มเติม</t>
  </si>
  <si>
    <t>จ30213</t>
  </si>
  <si>
    <t>ภาษาจีนอ่านเขียน</t>
  </si>
  <si>
    <t>จ31201</t>
  </si>
  <si>
    <t>จ30207</t>
  </si>
  <si>
    <t>ภาษาจีนเพื่อการศึกษาต่อ 1</t>
  </si>
  <si>
    <t>ท31102</t>
  </si>
  <si>
    <t>ภาษาไทย 2</t>
  </si>
  <si>
    <t>ท31202</t>
  </si>
  <si>
    <t>การเขียน 2</t>
  </si>
  <si>
    <t>ค31104</t>
  </si>
  <si>
    <t>ค30291</t>
  </si>
  <si>
    <t>คณิตศาสตร์ พสวท.</t>
  </si>
  <si>
    <t>ค31210</t>
  </si>
  <si>
    <t>คณิตศาสตร์เพิ่มเติม 2</t>
  </si>
  <si>
    <t>ค31218</t>
  </si>
  <si>
    <t>ว31182</t>
  </si>
  <si>
    <t>การออกเเบบเเละเทคโนโลยี 2</t>
  </si>
  <si>
    <t>ว31287</t>
  </si>
  <si>
    <t>คอมพิวเตอร์ 2</t>
  </si>
  <si>
    <t>ว31216</t>
  </si>
  <si>
    <t>ว31211</t>
  </si>
  <si>
    <t>ฟิสิกส์ 2</t>
  </si>
  <si>
    <t>ว31236</t>
  </si>
  <si>
    <t>ว31231</t>
  </si>
  <si>
    <t>เคมี 2</t>
  </si>
  <si>
    <t>ว31247</t>
  </si>
  <si>
    <t>ชีววิทยา 2</t>
  </si>
  <si>
    <t>ว31251</t>
  </si>
  <si>
    <t>ว31191</t>
  </si>
  <si>
    <t>เทคโนโลยี 2</t>
  </si>
  <si>
    <t>ว31284</t>
  </si>
  <si>
    <t>การสืบเสาะหาความรู้</t>
  </si>
  <si>
    <t>ส30207</t>
  </si>
  <si>
    <t>การเงินการธนาคาร</t>
  </si>
  <si>
    <t>ส30211</t>
  </si>
  <si>
    <t>ส30241</t>
  </si>
  <si>
    <t>หน้าที่พลเมือง1</t>
  </si>
  <si>
    <t>ส31102</t>
  </si>
  <si>
    <t>พ30202</t>
  </si>
  <si>
    <t>บาสเกตบอล</t>
  </si>
  <si>
    <t>พ31102</t>
  </si>
  <si>
    <t>สุขศึกษา 2</t>
  </si>
  <si>
    <t>ศ31102</t>
  </si>
  <si>
    <t>ศิลปะ 2</t>
  </si>
  <si>
    <t>ง31102</t>
  </si>
  <si>
    <t>ก30208</t>
  </si>
  <si>
    <t>ภาษาเกาหลีเพื่อการศึกษาต่อ 2</t>
  </si>
  <si>
    <t>จ30214</t>
  </si>
  <si>
    <t>ภาษาจีน อ่าน-เขียน</t>
  </si>
  <si>
    <t>อ30202</t>
  </si>
  <si>
    <t>ก30214</t>
  </si>
  <si>
    <t>ภาษาเกาหลีอ่านเขียน2</t>
  </si>
  <si>
    <t>ก30202</t>
  </si>
  <si>
    <t>ก31202</t>
  </si>
  <si>
    <t>ภาษาเกาหลีทักษะการฟัง-พูด 2</t>
  </si>
  <si>
    <t>อ31102</t>
  </si>
  <si>
    <t>ภาษาอังกฤษ 2</t>
  </si>
  <si>
    <t>อ31202</t>
  </si>
  <si>
    <t>ภาษาอังกฤษเพิ่มเติม 2</t>
  </si>
  <si>
    <t>อ31208</t>
  </si>
  <si>
    <t>ภาษาอังกฤษเพิ่มเติม</t>
  </si>
  <si>
    <t>อ31214</t>
  </si>
  <si>
    <t>ทักษะการฟัง-พูด 2</t>
  </si>
  <si>
    <t>จ30202</t>
  </si>
  <si>
    <t>จ31202</t>
  </si>
  <si>
    <t>จ30208</t>
  </si>
  <si>
    <t>ภาษาจีนเพื่อการศึกษาต่อ 2</t>
  </si>
  <si>
    <t>I30201</t>
  </si>
  <si>
    <t>การศึกษาค้นคว้า</t>
  </si>
  <si>
    <t>กิจกรรมแนะแนว</t>
  </si>
  <si>
    <t>ว31190</t>
  </si>
  <si>
    <t>เทคโนโลยี</t>
  </si>
  <si>
    <t>ว31264</t>
  </si>
  <si>
    <t>โลกดาราศาสตร์เเละอวกาศ</t>
  </si>
  <si>
    <t>โรงเรียนเตรียมอุดมศึกษา ภาคตะวันออกเฉียงเหนือ</t>
  </si>
  <si>
    <t>ชั้นมัธยมศึกษาปีที่ 4 ภาคเรียนที่ 1</t>
  </si>
  <si>
    <t>ผลการประเมินคุณลักษณะอันพึงประสงค์ ปีการศึกษา 2562</t>
  </si>
  <si>
    <t>ชั้นมัธยมศึกษาปีที่ 4 ภาคเรียนที่ 1 (ต่อ)</t>
  </si>
  <si>
    <t>ร้อยละ</t>
  </si>
  <si>
    <t>ชั้นมัธยมศึกษาปีที่ 4 ภาคเรียนที่ 2</t>
  </si>
  <si>
    <t>ชั้นมัธยมศึกษาปีที่ 4 ภาคเรียนที่ 2 (ต่อ)</t>
  </si>
  <si>
    <t>การสืบเสาะหาความรู้และวิธีการ</t>
  </si>
  <si>
    <t>รายวิชา</t>
  </si>
  <si>
    <t>ชั้นมัธยมศึกษาปีที่ 4 เฉลี่ย 2 ภาคเรียน</t>
  </si>
  <si>
    <t>ชั้นมัธยมศึกษาปีที่ 5 ภาคเรียนที่ 1</t>
  </si>
  <si>
    <t>ชั้นมัธยมศึกษาปีที่ 5 ภาคเรียนที่ 1 (ต่อ)</t>
  </si>
  <si>
    <t>ชั้นมัธยมศึกษาปีที่ 5 ภาคเรียนที่ 2</t>
  </si>
  <si>
    <t>ชั้นมัธยมศึกษาปีที่ 5 ภาคเรียนที่ 2 (ต่อ)</t>
  </si>
  <si>
    <t>ชั้นมัธยมศึกษาปีที่ 5 เฉลี่ย 2 ภาคเรียน</t>
  </si>
  <si>
    <t>ท32101</t>
  </si>
  <si>
    <t>ภาษาไทย 3</t>
  </si>
  <si>
    <t>ท32203</t>
  </si>
  <si>
    <t>การพูด 1</t>
  </si>
  <si>
    <t>ค30216</t>
  </si>
  <si>
    <t>ความถนัดทางคณิตศาสตร์</t>
  </si>
  <si>
    <t>ค30292</t>
  </si>
  <si>
    <t>ค32103</t>
  </si>
  <si>
    <t>คณิตศาสตร์พื้นฐาน</t>
  </si>
  <si>
    <t>ค32211</t>
  </si>
  <si>
    <t>ค32219</t>
  </si>
  <si>
    <t>ว32192</t>
  </si>
  <si>
    <t>คอมพิวเตอร์</t>
  </si>
  <si>
    <t>ว32183</t>
  </si>
  <si>
    <t>วิทยาการคำนวณ 1</t>
  </si>
  <si>
    <t>ว32212</t>
  </si>
  <si>
    <t>ฟิสิกส์  3</t>
  </si>
  <si>
    <t>ว32232</t>
  </si>
  <si>
    <t>เคมี  3</t>
  </si>
  <si>
    <t>ว32265</t>
  </si>
  <si>
    <t>โลกดาราศาสตร์  2</t>
  </si>
  <si>
    <t>ว32252</t>
  </si>
  <si>
    <t>ว32237</t>
  </si>
  <si>
    <t>ว32217</t>
  </si>
  <si>
    <t>ว30281</t>
  </si>
  <si>
    <t>ระเบียบวิธีวิจัยเบื้องต้น</t>
  </si>
  <si>
    <t>ว32288</t>
  </si>
  <si>
    <t>การเขียนโปรแกรมเบื้องต้น</t>
  </si>
  <si>
    <t>ว32248</t>
  </si>
  <si>
    <t>ชีววิทยา 3</t>
  </si>
  <si>
    <t>ว30201</t>
  </si>
  <si>
    <t>ความถนัดทางฟิสิกส์</t>
  </si>
  <si>
    <t>ว30226</t>
  </si>
  <si>
    <t>ความถนัดทางเคมี</t>
  </si>
  <si>
    <t>ว30241</t>
  </si>
  <si>
    <t>ความถนัดทางชีววิทยา</t>
  </si>
  <si>
    <t>ส30203</t>
  </si>
  <si>
    <t>ประชากรเเละสิ่งเเวดล้อม</t>
  </si>
  <si>
    <t>ส30212</t>
  </si>
  <si>
    <t>ส32102</t>
  </si>
  <si>
    <t>พระพุทธศาสนา</t>
  </si>
  <si>
    <t>ส32101</t>
  </si>
  <si>
    <t>สังคมศึกษา(เศรษฐศาสตร์)</t>
  </si>
  <si>
    <t>พ32101</t>
  </si>
  <si>
    <t>สุขศึกษา 3</t>
  </si>
  <si>
    <t>ศ32101</t>
  </si>
  <si>
    <t>ศิลปะ 3</t>
  </si>
  <si>
    <t>ง30210</t>
  </si>
  <si>
    <t>การใช้ห้องสมุด</t>
  </si>
  <si>
    <t>ว32293</t>
  </si>
  <si>
    <t>Animation  infographic</t>
  </si>
  <si>
    <t>ง30241</t>
  </si>
  <si>
    <t>คอมพิวเตอร์ตามความถนัด</t>
  </si>
  <si>
    <t>จ30209</t>
  </si>
  <si>
    <t>ภาษาจีนเพื่อการศึกษาต่อ 3</t>
  </si>
  <si>
    <t>อ32101</t>
  </si>
  <si>
    <t>ภาษาอังกฤษ 3</t>
  </si>
  <si>
    <t>จ30217</t>
  </si>
  <si>
    <t>อ32203</t>
  </si>
  <si>
    <t>ภาษาอังกฤษเพิ่มเติม 3</t>
  </si>
  <si>
    <t>อ32209</t>
  </si>
  <si>
    <t>อ32215</t>
  </si>
  <si>
    <t>จ30203</t>
  </si>
  <si>
    <t>จ32203</t>
  </si>
  <si>
    <t>I30202</t>
  </si>
  <si>
    <t>การสื่อสารเเละการนำเสนอ</t>
  </si>
  <si>
    <t>ท32102</t>
  </si>
  <si>
    <t>ภาษาไทย 4</t>
  </si>
  <si>
    <t>ท32204</t>
  </si>
  <si>
    <t>ภาษากับวัฒนธรรม</t>
  </si>
  <si>
    <t>ค32104</t>
  </si>
  <si>
    <t>ค32212</t>
  </si>
  <si>
    <t>คณิตศาสตร์เพิ่มเติม 4</t>
  </si>
  <si>
    <t>ค30293</t>
  </si>
  <si>
    <t>คณิตศาสตร์ประยุกต์ 1</t>
  </si>
  <si>
    <t>ค32220</t>
  </si>
  <si>
    <t>ว32184</t>
  </si>
  <si>
    <t>วิทยาการคำนวณ2</t>
  </si>
  <si>
    <t>ว32213</t>
  </si>
  <si>
    <t>ฟิสิกส์ 4</t>
  </si>
  <si>
    <t>ว32233</t>
  </si>
  <si>
    <t>เคมี 4</t>
  </si>
  <si>
    <t>ว32249</t>
  </si>
  <si>
    <t>ชีววิทยา 4</t>
  </si>
  <si>
    <t>ว32266</t>
  </si>
  <si>
    <t>โลกดาราศาสตร์ 3</t>
  </si>
  <si>
    <t>ว32218</t>
  </si>
  <si>
    <t>ว32238</t>
  </si>
  <si>
    <t>ว32253</t>
  </si>
  <si>
    <t>ว32289</t>
  </si>
  <si>
    <t>การผลิตหนังสั้น</t>
  </si>
  <si>
    <t>ส30204</t>
  </si>
  <si>
    <t>เศรษฐกิจพอเพียง</t>
  </si>
  <si>
    <t>ส30213</t>
  </si>
  <si>
    <t>ส32104</t>
  </si>
  <si>
    <t>ส32103</t>
  </si>
  <si>
    <t>สังคมศึกษา(ภูมิศาสตร์)</t>
  </si>
  <si>
    <t>ส30242</t>
  </si>
  <si>
    <t>หน้าที่พลเมือง2</t>
  </si>
  <si>
    <t>พ32102</t>
  </si>
  <si>
    <t>สุขศึกษา 4</t>
  </si>
  <si>
    <t>ศ32102</t>
  </si>
  <si>
    <t>ศิลปะ 4</t>
  </si>
  <si>
    <t>ง30211</t>
  </si>
  <si>
    <t>การใช้ห้องสมุด 3</t>
  </si>
  <si>
    <t>ว32294</t>
  </si>
  <si>
    <t>Visual C#</t>
  </si>
  <si>
    <t>อ30204</t>
  </si>
  <si>
    <t>จ30210</t>
  </si>
  <si>
    <t>ภาษาจีนเพื่อการศึกษาต่อ 4</t>
  </si>
  <si>
    <t>อ32204</t>
  </si>
  <si>
    <t>ภาษาอังกฤษเพิ่มเติม 4</t>
  </si>
  <si>
    <t>อ32216</t>
  </si>
  <si>
    <t>ทักษะฟัง - พูด 4</t>
  </si>
  <si>
    <t>อ32102</t>
  </si>
  <si>
    <t>ภาษาอังกฤษ 4</t>
  </si>
  <si>
    <t>อ32210</t>
  </si>
  <si>
    <t>จ30204</t>
  </si>
  <si>
    <t>จ30216</t>
  </si>
  <si>
    <t>จ32204</t>
  </si>
  <si>
    <t>ก32904</t>
  </si>
  <si>
    <t>ก32924</t>
  </si>
  <si>
    <t>กิจกรรมชุมนุม/กิจกรรม นศท</t>
  </si>
  <si>
    <t>I30903</t>
  </si>
  <si>
    <t>กิจกรรมเพื่อสังคมและสาธารณประโ</t>
  </si>
  <si>
    <t>การศึกษาค้นคว้าเเละสร้างองค์คว</t>
  </si>
  <si>
    <t>ชั้นมัธยมศึกษาปีที่ 6 ภาคเรียนที่ 1</t>
  </si>
  <si>
    <t>ชั้นมัธยมศึกษาปีที่ 6 ภาคเรียนที่ 1 (ต่อ)</t>
  </si>
  <si>
    <t>ชั้นมัธยมศึกษาปีที่ 6 ภาคเรียนที่ 2</t>
  </si>
  <si>
    <t>ชั้นมัธยมศึกษาปีที่ 6 ภาคเรียนที่ 2 (ต่อ)</t>
  </si>
  <si>
    <t>ชั้นมัธยมศึกษาปีที่ 6 เฉลี่ย 2 ภาคเรียน</t>
  </si>
  <si>
    <t>ท30201</t>
  </si>
  <si>
    <t>หลักภาษาไทย</t>
  </si>
  <si>
    <t>ท33101</t>
  </si>
  <si>
    <t>ภาษาไทย 5</t>
  </si>
  <si>
    <t>ค33101</t>
  </si>
  <si>
    <t>คณิตศาสตร์ 5</t>
  </si>
  <si>
    <t>ค33211</t>
  </si>
  <si>
    <t>คณิตศาสตร์เพิ่มเติม 11</t>
  </si>
  <si>
    <t>ว33229</t>
  </si>
  <si>
    <t>เคมี4</t>
  </si>
  <si>
    <t>ว33209</t>
  </si>
  <si>
    <t>ว30291</t>
  </si>
  <si>
    <t>โครงงาน-การสื่อสารเเละนำเสนอ</t>
  </si>
  <si>
    <t>ว33249</t>
  </si>
  <si>
    <t>ว30202</t>
  </si>
  <si>
    <t>ว33101</t>
  </si>
  <si>
    <t>พลังงาน</t>
  </si>
  <si>
    <t>ว33204</t>
  </si>
  <si>
    <t>ว33224</t>
  </si>
  <si>
    <t>ว33244</t>
  </si>
  <si>
    <t>ส30214</t>
  </si>
  <si>
    <t>การป้องการทุจริต</t>
  </si>
  <si>
    <t>ส30202</t>
  </si>
  <si>
    <t>ศาสนาสากล</t>
  </si>
  <si>
    <t>ส33102</t>
  </si>
  <si>
    <t>ส33111</t>
  </si>
  <si>
    <t>ส33101</t>
  </si>
  <si>
    <t>ประวัติศาสตร์</t>
  </si>
  <si>
    <t>ส30243</t>
  </si>
  <si>
    <t>หน้าที่พลเมือง3</t>
  </si>
  <si>
    <t>พ33101</t>
  </si>
  <si>
    <t>สุขศึกษา 5</t>
  </si>
  <si>
    <t>พ30205</t>
  </si>
  <si>
    <t>การบริหารกายประกอบดนตรี</t>
  </si>
  <si>
    <t>ศ33101</t>
  </si>
  <si>
    <t>ศิลปะ 5</t>
  </si>
  <si>
    <t>ง33101</t>
  </si>
  <si>
    <t>จ31205</t>
  </si>
  <si>
    <t>ทักษะการฟัง-พูด 5</t>
  </si>
  <si>
    <t>อ33101</t>
  </si>
  <si>
    <t>ภาษาอังกฤษ 5</t>
  </si>
  <si>
    <t>อ30205</t>
  </si>
  <si>
    <t>จ30211</t>
  </si>
  <si>
    <t>ภาษาจีนเพื่อการศึกษาต่อ 5</t>
  </si>
  <si>
    <t>อ33205</t>
  </si>
  <si>
    <t>ภาษาอังกฤษเพิ่มเติม 5</t>
  </si>
  <si>
    <t>อ33211</t>
  </si>
  <si>
    <t>อ33217</t>
  </si>
  <si>
    <t>ทักษะการฟัง-พูด</t>
  </si>
  <si>
    <t>จ30205</t>
  </si>
  <si>
    <t>จ33205</t>
  </si>
  <si>
    <t>จีนรอบรู้ 1</t>
  </si>
  <si>
    <t>ท33102</t>
  </si>
  <si>
    <t>ภาษาไทย6</t>
  </si>
  <si>
    <t>ท33206</t>
  </si>
  <si>
    <t>วรรณกรรมท้องถิ่น</t>
  </si>
  <si>
    <t>ค30218</t>
  </si>
  <si>
    <t>คณิตศาสตร์ตามความถนัด</t>
  </si>
  <si>
    <t>ค33102</t>
  </si>
  <si>
    <t>คณิตศาสตร์ 6</t>
  </si>
  <si>
    <t>ค33212</t>
  </si>
  <si>
    <t>คณิตศาสตร์เพิ่มเติม 12</t>
  </si>
  <si>
    <t>ว33205</t>
  </si>
  <si>
    <t>ฟิสิกส์ 5</t>
  </si>
  <si>
    <t>ว33225</t>
  </si>
  <si>
    <t>เคมี 5</t>
  </si>
  <si>
    <t>ว33245</t>
  </si>
  <si>
    <t>ชีววิทยา 5</t>
  </si>
  <si>
    <t>ว30203</t>
  </si>
  <si>
    <t>ว30227</t>
  </si>
  <si>
    <t>เคมีเพิ่มเติมความถนัด</t>
  </si>
  <si>
    <t>ว30247</t>
  </si>
  <si>
    <t>ว30285</t>
  </si>
  <si>
    <t>โลกดาราศาสตร์และอวกาศ 2</t>
  </si>
  <si>
    <t>ว33102</t>
  </si>
  <si>
    <t>ดวงดาวเเละโลกของเรา</t>
  </si>
  <si>
    <t>ส30206</t>
  </si>
  <si>
    <t>เหตุการณ์ปัจจุบัน</t>
  </si>
  <si>
    <t>ส30215</t>
  </si>
  <si>
    <t>ส33112</t>
  </si>
  <si>
    <t>ส33103</t>
  </si>
  <si>
    <t>ประวัติศาสตร์สากล</t>
  </si>
  <si>
    <t>พ30206</t>
  </si>
  <si>
    <t>ลีลาศ</t>
  </si>
  <si>
    <t>พ33102</t>
  </si>
  <si>
    <t>สุขศึกษา</t>
  </si>
  <si>
    <t>ศ33102</t>
  </si>
  <si>
    <t>ศิลปะ6</t>
  </si>
  <si>
    <t>ง33102</t>
  </si>
  <si>
    <t>การงานอาชีพเเละเทคโนโลยี 6</t>
  </si>
  <si>
    <t>จ30212</t>
  </si>
  <si>
    <t>ภาษาจีนเพื่อการศึกษาต่อ 6</t>
  </si>
  <si>
    <t>อ33102</t>
  </si>
  <si>
    <t>ภาษาอังกฤษ 6</t>
  </si>
  <si>
    <t>อ33212</t>
  </si>
  <si>
    <t>ภาษาอังกฤษเพิ่มเติม 6</t>
  </si>
  <si>
    <t>อ33218</t>
  </si>
  <si>
    <t>ทักษะฟังพูด</t>
  </si>
  <si>
    <t>จ33206</t>
  </si>
  <si>
    <t>ทักษะการฟัง - พูด 6</t>
  </si>
  <si>
    <t>อ33206</t>
  </si>
  <si>
    <t>อ30206</t>
  </si>
  <si>
    <t>จ30206</t>
  </si>
  <si>
    <t>จ30218</t>
  </si>
  <si>
    <t>ก33926</t>
  </si>
  <si>
    <t>กิจกรรมชุมนุมกิจกรรม / กิจกรรม</t>
  </si>
  <si>
    <t>ส30244</t>
  </si>
  <si>
    <t>หน้าที่พลเมือง4</t>
  </si>
  <si>
    <t>กลุ่มสาระการเรียนรู้ภาษาไทย</t>
  </si>
  <si>
    <t xml:space="preserve">ชั้นมัธยมศึกษาปีที่ 4 </t>
  </si>
  <si>
    <t xml:space="preserve">ชั้นมัธยมศึกษาปีที่ 5 </t>
  </si>
  <si>
    <t xml:space="preserve">ชั้นมัธยมศึกษาปีที่ 6 </t>
  </si>
  <si>
    <t>กลุ่มสาระการเรียนรู้คณิตศาสตร์</t>
  </si>
  <si>
    <t>กลุ่มสาระการเรียนรู้วิทยาศาสตร์</t>
  </si>
  <si>
    <t>กลุ่มสาระการเรียนรู้สังคมศึกษา ศาสนาและวัฒนธรรม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</si>
</sst>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2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color indexed="8"/>
      <name val="TH Sarabun New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5" fillId="0" borderId="2" xfId="0" applyFont="1" applyBorder="1"/>
    <xf numFmtId="0" fontId="5" fillId="0" borderId="2" xfId="0" applyFont="1" applyBorder="1" applyAlignment="1">
      <alignment shrinkToFit="1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1" fillId="0" borderId="8" xfId="0" applyFont="1" applyBorder="1"/>
    <xf numFmtId="0" fontId="1" fillId="0" borderId="8" xfId="0" applyFont="1" applyBorder="1" applyAlignment="1">
      <alignment shrinkToFit="1"/>
    </xf>
    <xf numFmtId="0" fontId="1" fillId="0" borderId="8" xfId="0" applyFont="1" applyBorder="1" applyAlignment="1">
      <alignment horizontal="center"/>
    </xf>
    <xf numFmtId="0" fontId="0" fillId="0" borderId="3" xfId="0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shrinkToFit="1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shrinkToFit="1"/>
    </xf>
    <xf numFmtId="2" fontId="4" fillId="4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shrinkToFit="1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shrinkToFit="1"/>
    </xf>
    <xf numFmtId="0" fontId="2" fillId="0" borderId="4" xfId="0" applyFont="1" applyBorder="1" applyAlignment="1">
      <alignment horizontal="centerContinuous" shrinkToFit="1"/>
    </xf>
    <xf numFmtId="0" fontId="1" fillId="3" borderId="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66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7"/>
  <sheetViews>
    <sheetView view="pageLayout" topLeftCell="A79" zoomScale="85" zoomScaleNormal="90" zoomScalePageLayoutView="85" workbookViewId="0">
      <selection activeCell="A89" sqref="A89:I92"/>
    </sheetView>
  </sheetViews>
  <sheetFormatPr defaultRowHeight="12.75" x14ac:dyDescent="0.2"/>
  <cols>
    <col min="2" max="2" width="28" style="16" customWidth="1"/>
    <col min="3" max="3" width="6.140625" style="1" customWidth="1"/>
    <col min="4" max="9" width="8.7109375" style="1" customWidth="1"/>
  </cols>
  <sheetData>
    <row r="1" spans="1:9" ht="21" customHeight="1" x14ac:dyDescent="0.55000000000000004">
      <c r="A1" s="55" t="s">
        <v>145</v>
      </c>
      <c r="B1" s="55"/>
      <c r="C1" s="55"/>
      <c r="D1" s="55"/>
      <c r="E1" s="55"/>
      <c r="F1" s="55"/>
      <c r="G1" s="55"/>
      <c r="H1" s="55"/>
      <c r="I1" s="55"/>
    </row>
    <row r="2" spans="1:9" ht="21" customHeight="1" x14ac:dyDescent="0.55000000000000004">
      <c r="A2" s="55" t="s">
        <v>143</v>
      </c>
      <c r="B2" s="55"/>
      <c r="C2" s="55"/>
      <c r="D2" s="55"/>
      <c r="E2" s="55"/>
      <c r="F2" s="55"/>
      <c r="G2" s="55"/>
      <c r="H2" s="55"/>
      <c r="I2" s="55"/>
    </row>
    <row r="3" spans="1:9" ht="12" customHeight="1" x14ac:dyDescent="0.55000000000000004">
      <c r="A3" s="21"/>
      <c r="B3" s="21"/>
      <c r="C3" s="21"/>
      <c r="D3" s="21"/>
      <c r="E3" s="21"/>
      <c r="F3" s="21"/>
      <c r="G3" s="21"/>
      <c r="H3" s="21"/>
      <c r="I3" s="21"/>
    </row>
    <row r="4" spans="1:9" ht="24" x14ac:dyDescent="0.55000000000000004">
      <c r="A4" s="56" t="s">
        <v>144</v>
      </c>
      <c r="B4" s="56"/>
      <c r="C4" s="56"/>
      <c r="D4" s="56"/>
      <c r="E4" s="56"/>
      <c r="F4" s="56"/>
      <c r="G4" s="56"/>
      <c r="H4" s="56"/>
      <c r="I4" s="56"/>
    </row>
    <row r="5" spans="1:9" ht="24" x14ac:dyDescent="0.55000000000000004">
      <c r="A5" s="42" t="s">
        <v>0</v>
      </c>
      <c r="B5" s="43" t="s">
        <v>151</v>
      </c>
      <c r="C5" s="42" t="s">
        <v>2</v>
      </c>
      <c r="D5" s="42">
        <v>0</v>
      </c>
      <c r="E5" s="42">
        <v>1</v>
      </c>
      <c r="F5" s="42">
        <v>2</v>
      </c>
      <c r="G5" s="42">
        <v>3</v>
      </c>
      <c r="H5" s="42" t="s">
        <v>3</v>
      </c>
      <c r="I5" s="42" t="s">
        <v>4</v>
      </c>
    </row>
    <row r="6" spans="1:9" ht="24" x14ac:dyDescent="0.55000000000000004">
      <c r="A6" s="17" t="s">
        <v>5</v>
      </c>
      <c r="B6" s="18" t="s">
        <v>6</v>
      </c>
      <c r="C6" s="19">
        <v>1</v>
      </c>
      <c r="D6" s="19">
        <v>0</v>
      </c>
      <c r="E6" s="19">
        <v>0</v>
      </c>
      <c r="F6" s="19">
        <v>42</v>
      </c>
      <c r="G6" s="19">
        <v>590</v>
      </c>
      <c r="H6" s="19">
        <v>632</v>
      </c>
      <c r="I6" s="20">
        <f t="shared" ref="I6:I34" si="0">($D$5*D6+$E$5*E6+$F$5*F6+$G$5*G6)/H6</f>
        <v>2.9335443037974684</v>
      </c>
    </row>
    <row r="7" spans="1:9" ht="24" x14ac:dyDescent="0.55000000000000004">
      <c r="A7" s="3" t="s">
        <v>7</v>
      </c>
      <c r="B7" s="14" t="s">
        <v>8</v>
      </c>
      <c r="C7" s="2">
        <v>1</v>
      </c>
      <c r="D7" s="2">
        <v>0</v>
      </c>
      <c r="E7" s="2">
        <v>0</v>
      </c>
      <c r="F7" s="2">
        <v>2</v>
      </c>
      <c r="G7" s="2">
        <v>122</v>
      </c>
      <c r="H7" s="2">
        <v>124</v>
      </c>
      <c r="I7" s="4">
        <f t="shared" si="0"/>
        <v>2.9838709677419355</v>
      </c>
    </row>
    <row r="8" spans="1:9" ht="24" x14ac:dyDescent="0.55000000000000004">
      <c r="A8" s="3" t="s">
        <v>9</v>
      </c>
      <c r="B8" s="14" t="s">
        <v>10</v>
      </c>
      <c r="C8" s="2">
        <v>1</v>
      </c>
      <c r="D8" s="2">
        <v>0</v>
      </c>
      <c r="E8" s="2">
        <v>0</v>
      </c>
      <c r="F8" s="2">
        <v>181</v>
      </c>
      <c r="G8" s="2">
        <v>451</v>
      </c>
      <c r="H8" s="2">
        <v>632</v>
      </c>
      <c r="I8" s="4">
        <f t="shared" si="0"/>
        <v>2.7136075949367089</v>
      </c>
    </row>
    <row r="9" spans="1:9" ht="24" x14ac:dyDescent="0.55000000000000004">
      <c r="A9" s="3" t="s">
        <v>11</v>
      </c>
      <c r="B9" s="14" t="s">
        <v>12</v>
      </c>
      <c r="C9" s="2">
        <v>1.5</v>
      </c>
      <c r="D9" s="2">
        <v>0</v>
      </c>
      <c r="E9" s="2">
        <v>0</v>
      </c>
      <c r="F9" s="2">
        <v>62</v>
      </c>
      <c r="G9" s="2">
        <v>438</v>
      </c>
      <c r="H9" s="2">
        <v>502</v>
      </c>
      <c r="I9" s="4">
        <f t="shared" si="0"/>
        <v>2.8645418326693228</v>
      </c>
    </row>
    <row r="10" spans="1:9" ht="24" x14ac:dyDescent="0.55000000000000004">
      <c r="A10" s="3" t="s">
        <v>13</v>
      </c>
      <c r="B10" s="14" t="s">
        <v>12</v>
      </c>
      <c r="C10" s="2">
        <v>2</v>
      </c>
      <c r="D10" s="2">
        <v>0</v>
      </c>
      <c r="E10" s="2">
        <v>0</v>
      </c>
      <c r="F10" s="2">
        <v>0</v>
      </c>
      <c r="G10" s="2">
        <v>63</v>
      </c>
      <c r="H10" s="2">
        <v>63</v>
      </c>
      <c r="I10" s="4">
        <f t="shared" si="0"/>
        <v>3</v>
      </c>
    </row>
    <row r="11" spans="1:9" ht="24" x14ac:dyDescent="0.55000000000000004">
      <c r="A11" s="3" t="s">
        <v>14</v>
      </c>
      <c r="B11" s="14" t="s">
        <v>15</v>
      </c>
      <c r="C11" s="2">
        <v>0.5</v>
      </c>
      <c r="D11" s="2">
        <v>0</v>
      </c>
      <c r="E11" s="2">
        <v>51</v>
      </c>
      <c r="F11" s="2">
        <v>40</v>
      </c>
      <c r="G11" s="2">
        <v>540</v>
      </c>
      <c r="H11" s="2">
        <v>631</v>
      </c>
      <c r="I11" s="4">
        <f t="shared" si="0"/>
        <v>2.7749603803486531</v>
      </c>
    </row>
    <row r="12" spans="1:9" ht="24" x14ac:dyDescent="0.55000000000000004">
      <c r="A12" s="3" t="s">
        <v>16</v>
      </c>
      <c r="B12" s="14" t="s">
        <v>17</v>
      </c>
      <c r="C12" s="2">
        <v>1.5</v>
      </c>
      <c r="D12" s="2">
        <v>0</v>
      </c>
      <c r="E12" s="2">
        <v>0</v>
      </c>
      <c r="F12" s="2">
        <v>0</v>
      </c>
      <c r="G12" s="2">
        <v>1</v>
      </c>
      <c r="H12" s="2">
        <v>1</v>
      </c>
      <c r="I12" s="4">
        <f t="shared" si="0"/>
        <v>3</v>
      </c>
    </row>
    <row r="13" spans="1:9" ht="24" x14ac:dyDescent="0.55000000000000004">
      <c r="A13" s="3" t="s">
        <v>18</v>
      </c>
      <c r="B13" s="14" t="s">
        <v>19</v>
      </c>
      <c r="C13" s="2">
        <v>1</v>
      </c>
      <c r="D13" s="2">
        <v>0</v>
      </c>
      <c r="E13" s="2">
        <v>12</v>
      </c>
      <c r="F13" s="2">
        <v>10</v>
      </c>
      <c r="G13" s="2">
        <v>609</v>
      </c>
      <c r="H13" s="2">
        <v>631</v>
      </c>
      <c r="I13" s="4">
        <f t="shared" si="0"/>
        <v>2.9461172741679875</v>
      </c>
    </row>
    <row r="14" spans="1:9" ht="24" x14ac:dyDescent="0.55000000000000004">
      <c r="A14" s="3" t="s">
        <v>20</v>
      </c>
      <c r="B14" s="14" t="s">
        <v>21</v>
      </c>
      <c r="C14" s="2">
        <v>2</v>
      </c>
      <c r="D14" s="2">
        <v>0</v>
      </c>
      <c r="E14" s="2">
        <v>0</v>
      </c>
      <c r="F14" s="2">
        <v>16</v>
      </c>
      <c r="G14" s="2">
        <v>428</v>
      </c>
      <c r="H14" s="2">
        <v>444</v>
      </c>
      <c r="I14" s="4">
        <f t="shared" si="0"/>
        <v>2.9639639639639639</v>
      </c>
    </row>
    <row r="15" spans="1:9" ht="24" x14ac:dyDescent="0.55000000000000004">
      <c r="A15" s="3" t="s">
        <v>22</v>
      </c>
      <c r="B15" s="14" t="s">
        <v>23</v>
      </c>
      <c r="C15" s="2">
        <v>1.5</v>
      </c>
      <c r="D15" s="2">
        <v>0</v>
      </c>
      <c r="E15" s="2">
        <v>0</v>
      </c>
      <c r="F15" s="2">
        <v>2</v>
      </c>
      <c r="G15" s="2">
        <v>442</v>
      </c>
      <c r="H15" s="2">
        <v>444</v>
      </c>
      <c r="I15" s="4">
        <f t="shared" si="0"/>
        <v>2.9954954954954953</v>
      </c>
    </row>
    <row r="16" spans="1:9" ht="24" x14ac:dyDescent="0.55000000000000004">
      <c r="A16" s="3" t="s">
        <v>24</v>
      </c>
      <c r="B16" s="14" t="s">
        <v>21</v>
      </c>
      <c r="C16" s="2">
        <v>2</v>
      </c>
      <c r="D16" s="2">
        <v>0</v>
      </c>
      <c r="E16" s="2">
        <v>1</v>
      </c>
      <c r="F16" s="2">
        <v>0</v>
      </c>
      <c r="G16" s="2">
        <v>62</v>
      </c>
      <c r="H16" s="2">
        <v>63</v>
      </c>
      <c r="I16" s="4">
        <f t="shared" si="0"/>
        <v>2.9682539682539684</v>
      </c>
    </row>
    <row r="17" spans="1:9" ht="24" x14ac:dyDescent="0.55000000000000004">
      <c r="A17" s="3" t="s">
        <v>25</v>
      </c>
      <c r="B17" s="14" t="s">
        <v>23</v>
      </c>
      <c r="C17" s="2">
        <v>1.5</v>
      </c>
      <c r="D17" s="2">
        <v>0</v>
      </c>
      <c r="E17" s="2">
        <v>0</v>
      </c>
      <c r="F17" s="2">
        <v>0</v>
      </c>
      <c r="G17" s="2">
        <v>63</v>
      </c>
      <c r="H17" s="2">
        <v>63</v>
      </c>
      <c r="I17" s="4">
        <f t="shared" si="0"/>
        <v>3</v>
      </c>
    </row>
    <row r="18" spans="1:9" ht="24" x14ac:dyDescent="0.55000000000000004">
      <c r="A18" s="3" t="s">
        <v>26</v>
      </c>
      <c r="B18" s="14" t="s">
        <v>27</v>
      </c>
      <c r="C18" s="2">
        <v>1.5</v>
      </c>
      <c r="D18" s="2">
        <v>0</v>
      </c>
      <c r="E18" s="2">
        <v>8</v>
      </c>
      <c r="F18" s="2">
        <v>22</v>
      </c>
      <c r="G18" s="2">
        <v>412</v>
      </c>
      <c r="H18" s="2">
        <v>444</v>
      </c>
      <c r="I18" s="4">
        <f t="shared" si="0"/>
        <v>2.900900900900901</v>
      </c>
    </row>
    <row r="19" spans="1:9" ht="24" x14ac:dyDescent="0.55000000000000004">
      <c r="A19" s="3" t="s">
        <v>28</v>
      </c>
      <c r="B19" s="14" t="s">
        <v>29</v>
      </c>
      <c r="C19" s="2">
        <v>1.5</v>
      </c>
      <c r="D19" s="2">
        <v>0</v>
      </c>
      <c r="E19" s="2">
        <v>0</v>
      </c>
      <c r="F19" s="2">
        <v>2</v>
      </c>
      <c r="G19" s="2">
        <v>61</v>
      </c>
      <c r="H19" s="2">
        <v>63</v>
      </c>
      <c r="I19" s="4">
        <f t="shared" si="0"/>
        <v>2.9682539682539684</v>
      </c>
    </row>
    <row r="20" spans="1:9" ht="24" x14ac:dyDescent="0.55000000000000004">
      <c r="A20" s="3" t="s">
        <v>30</v>
      </c>
      <c r="B20" s="14" t="s">
        <v>150</v>
      </c>
      <c r="C20" s="2">
        <v>1</v>
      </c>
      <c r="D20" s="2">
        <v>0</v>
      </c>
      <c r="E20" s="2">
        <v>0</v>
      </c>
      <c r="F20" s="2">
        <v>0</v>
      </c>
      <c r="G20" s="2">
        <v>91</v>
      </c>
      <c r="H20" s="2">
        <v>91</v>
      </c>
      <c r="I20" s="4">
        <f t="shared" si="0"/>
        <v>3</v>
      </c>
    </row>
    <row r="21" spans="1:9" ht="24" x14ac:dyDescent="0.55000000000000004">
      <c r="A21" s="3" t="s">
        <v>31</v>
      </c>
      <c r="B21" s="14" t="s">
        <v>32</v>
      </c>
      <c r="C21" s="2">
        <v>1</v>
      </c>
      <c r="D21" s="2">
        <v>0</v>
      </c>
      <c r="E21" s="2">
        <v>0</v>
      </c>
      <c r="F21" s="2">
        <v>1</v>
      </c>
      <c r="G21" s="2">
        <v>59</v>
      </c>
      <c r="H21" s="2">
        <v>60</v>
      </c>
      <c r="I21" s="4">
        <f t="shared" si="0"/>
        <v>2.9833333333333334</v>
      </c>
    </row>
    <row r="22" spans="1:9" ht="24" x14ac:dyDescent="0.55000000000000004">
      <c r="A22" s="3" t="s">
        <v>33</v>
      </c>
      <c r="B22" s="14" t="s">
        <v>34</v>
      </c>
      <c r="C22" s="2">
        <v>0.5</v>
      </c>
      <c r="D22" s="2">
        <v>0</v>
      </c>
      <c r="E22" s="2">
        <v>0</v>
      </c>
      <c r="F22" s="2">
        <v>1</v>
      </c>
      <c r="G22" s="2">
        <v>627</v>
      </c>
      <c r="H22" s="2">
        <v>632</v>
      </c>
      <c r="I22" s="4">
        <f t="shared" si="0"/>
        <v>2.9794303797468356</v>
      </c>
    </row>
    <row r="23" spans="1:9" ht="24" x14ac:dyDescent="0.55000000000000004">
      <c r="A23" s="3" t="s">
        <v>35</v>
      </c>
      <c r="B23" s="14" t="s">
        <v>36</v>
      </c>
      <c r="C23" s="2">
        <v>0.5</v>
      </c>
      <c r="D23" s="2">
        <v>0</v>
      </c>
      <c r="E23" s="2">
        <v>1</v>
      </c>
      <c r="F23" s="2">
        <v>0</v>
      </c>
      <c r="G23" s="2">
        <v>540</v>
      </c>
      <c r="H23" s="2">
        <v>541</v>
      </c>
      <c r="I23" s="4">
        <f t="shared" si="0"/>
        <v>2.9963031423290203</v>
      </c>
    </row>
    <row r="24" spans="1:9" ht="24" x14ac:dyDescent="0.55000000000000004">
      <c r="A24" s="3" t="s">
        <v>37</v>
      </c>
      <c r="B24" s="14" t="s">
        <v>38</v>
      </c>
      <c r="C24" s="2">
        <v>1</v>
      </c>
      <c r="D24" s="2">
        <v>0</v>
      </c>
      <c r="E24" s="2">
        <v>0</v>
      </c>
      <c r="F24" s="2">
        <v>4</v>
      </c>
      <c r="G24" s="2">
        <v>628</v>
      </c>
      <c r="H24" s="2">
        <v>632</v>
      </c>
      <c r="I24" s="4">
        <f t="shared" si="0"/>
        <v>2.9936708860759493</v>
      </c>
    </row>
    <row r="25" spans="1:9" ht="24" x14ac:dyDescent="0.55000000000000004">
      <c r="A25" s="3" t="s">
        <v>39</v>
      </c>
      <c r="B25" s="14" t="s">
        <v>40</v>
      </c>
      <c r="C25" s="2">
        <v>0.5</v>
      </c>
      <c r="D25" s="2">
        <v>0</v>
      </c>
      <c r="E25" s="2">
        <v>0</v>
      </c>
      <c r="F25" s="2">
        <v>0</v>
      </c>
      <c r="G25" s="2">
        <v>632</v>
      </c>
      <c r="H25" s="2">
        <v>632</v>
      </c>
      <c r="I25" s="4">
        <f t="shared" si="0"/>
        <v>3</v>
      </c>
    </row>
    <row r="26" spans="1:9" ht="24" x14ac:dyDescent="0.55000000000000004">
      <c r="A26" s="3" t="s">
        <v>41</v>
      </c>
      <c r="B26" s="14" t="s">
        <v>42</v>
      </c>
      <c r="C26" s="2">
        <v>0.5</v>
      </c>
      <c r="D26" s="2">
        <v>0</v>
      </c>
      <c r="E26" s="2">
        <v>0</v>
      </c>
      <c r="F26" s="2">
        <v>0</v>
      </c>
      <c r="G26" s="2">
        <v>125</v>
      </c>
      <c r="H26" s="2">
        <v>125</v>
      </c>
      <c r="I26" s="4">
        <f t="shared" si="0"/>
        <v>3</v>
      </c>
    </row>
    <row r="27" spans="1:9" ht="24" x14ac:dyDescent="0.55000000000000004">
      <c r="A27" s="3" t="s">
        <v>43</v>
      </c>
      <c r="B27" s="14" t="s">
        <v>44</v>
      </c>
      <c r="C27" s="2">
        <v>0.5</v>
      </c>
      <c r="D27" s="2">
        <v>0</v>
      </c>
      <c r="E27" s="2">
        <v>0</v>
      </c>
      <c r="F27" s="2">
        <v>0</v>
      </c>
      <c r="G27" s="2">
        <v>632</v>
      </c>
      <c r="H27" s="2">
        <v>632</v>
      </c>
      <c r="I27" s="4">
        <f t="shared" si="0"/>
        <v>3</v>
      </c>
    </row>
    <row r="28" spans="1:9" ht="24" x14ac:dyDescent="0.55000000000000004">
      <c r="A28" s="3" t="s">
        <v>45</v>
      </c>
      <c r="B28" s="14" t="s">
        <v>46</v>
      </c>
      <c r="C28" s="2">
        <v>1</v>
      </c>
      <c r="D28" s="2">
        <v>0</v>
      </c>
      <c r="E28" s="2">
        <v>1</v>
      </c>
      <c r="F28" s="2">
        <v>13</v>
      </c>
      <c r="G28" s="2">
        <v>110</v>
      </c>
      <c r="H28" s="2">
        <v>125</v>
      </c>
      <c r="I28" s="4">
        <f t="shared" si="0"/>
        <v>2.8559999999999999</v>
      </c>
    </row>
    <row r="29" spans="1:9" ht="24" x14ac:dyDescent="0.55000000000000004">
      <c r="A29" s="3" t="s">
        <v>47</v>
      </c>
      <c r="B29" s="14" t="s">
        <v>48</v>
      </c>
      <c r="C29" s="2">
        <v>0.5</v>
      </c>
      <c r="D29" s="2">
        <v>0</v>
      </c>
      <c r="E29" s="2">
        <v>10</v>
      </c>
      <c r="F29" s="2">
        <v>25</v>
      </c>
      <c r="G29" s="2">
        <v>535</v>
      </c>
      <c r="H29" s="2">
        <v>570</v>
      </c>
      <c r="I29" s="4">
        <f t="shared" si="0"/>
        <v>2.9210526315789473</v>
      </c>
    </row>
    <row r="30" spans="1:9" ht="24" x14ac:dyDescent="0.55000000000000004">
      <c r="A30" s="3" t="s">
        <v>49</v>
      </c>
      <c r="B30" s="14" t="s">
        <v>50</v>
      </c>
      <c r="C30" s="2">
        <v>1</v>
      </c>
      <c r="D30" s="2">
        <v>0</v>
      </c>
      <c r="E30" s="2">
        <v>0</v>
      </c>
      <c r="F30" s="2">
        <v>0</v>
      </c>
      <c r="G30" s="2">
        <v>15</v>
      </c>
      <c r="H30" s="2">
        <v>15</v>
      </c>
      <c r="I30" s="4">
        <f t="shared" si="0"/>
        <v>3</v>
      </c>
    </row>
    <row r="31" spans="1:9" ht="24" x14ac:dyDescent="0.55000000000000004">
      <c r="A31" s="3" t="s">
        <v>51</v>
      </c>
      <c r="B31" s="14" t="s">
        <v>52</v>
      </c>
      <c r="C31" s="2">
        <v>1</v>
      </c>
      <c r="D31" s="2">
        <v>1</v>
      </c>
      <c r="E31" s="2">
        <v>0</v>
      </c>
      <c r="F31" s="2">
        <v>0</v>
      </c>
      <c r="G31" s="2">
        <v>108</v>
      </c>
      <c r="H31" s="2">
        <v>110</v>
      </c>
      <c r="I31" s="4">
        <f t="shared" si="0"/>
        <v>2.9454545454545453</v>
      </c>
    </row>
    <row r="32" spans="1:9" ht="24" x14ac:dyDescent="0.55000000000000004">
      <c r="A32" s="3" t="s">
        <v>53</v>
      </c>
      <c r="B32" s="14" t="s">
        <v>54</v>
      </c>
      <c r="C32" s="2">
        <v>1</v>
      </c>
      <c r="D32" s="2">
        <v>0</v>
      </c>
      <c r="E32" s="2">
        <v>0</v>
      </c>
      <c r="F32" s="2">
        <v>0</v>
      </c>
      <c r="G32" s="2">
        <v>15</v>
      </c>
      <c r="H32" s="2">
        <v>15</v>
      </c>
      <c r="I32" s="4">
        <f t="shared" si="0"/>
        <v>3</v>
      </c>
    </row>
    <row r="33" spans="1:9" ht="24" x14ac:dyDescent="0.55000000000000004">
      <c r="A33" s="3" t="s">
        <v>55</v>
      </c>
      <c r="B33" s="14" t="s">
        <v>56</v>
      </c>
      <c r="C33" s="2">
        <v>1</v>
      </c>
      <c r="D33" s="2">
        <v>0</v>
      </c>
      <c r="E33" s="2">
        <v>0</v>
      </c>
      <c r="F33" s="2">
        <v>0</v>
      </c>
      <c r="G33" s="2">
        <v>15</v>
      </c>
      <c r="H33" s="2">
        <v>15</v>
      </c>
      <c r="I33" s="4">
        <f t="shared" si="0"/>
        <v>3</v>
      </c>
    </row>
    <row r="34" spans="1:9" ht="24" x14ac:dyDescent="0.55000000000000004">
      <c r="A34" s="3" t="s">
        <v>57</v>
      </c>
      <c r="B34" s="14" t="s">
        <v>58</v>
      </c>
      <c r="C34" s="2">
        <v>1</v>
      </c>
      <c r="D34" s="2">
        <v>0</v>
      </c>
      <c r="E34" s="2">
        <v>0</v>
      </c>
      <c r="F34" s="2">
        <v>0</v>
      </c>
      <c r="G34" s="2">
        <v>15</v>
      </c>
      <c r="H34" s="2">
        <v>15</v>
      </c>
      <c r="I34" s="4">
        <f t="shared" si="0"/>
        <v>3</v>
      </c>
    </row>
    <row r="35" spans="1:9" ht="24" x14ac:dyDescent="0.55000000000000004">
      <c r="A35" s="56" t="s">
        <v>146</v>
      </c>
      <c r="B35" s="56"/>
      <c r="C35" s="56"/>
      <c r="D35" s="56"/>
      <c r="E35" s="56"/>
      <c r="F35" s="56"/>
      <c r="G35" s="56"/>
      <c r="H35" s="56"/>
      <c r="I35" s="56"/>
    </row>
    <row r="36" spans="1:9" ht="24" x14ac:dyDescent="0.55000000000000004">
      <c r="A36" s="42" t="s">
        <v>0</v>
      </c>
      <c r="B36" s="43" t="s">
        <v>151</v>
      </c>
      <c r="C36" s="42" t="s">
        <v>2</v>
      </c>
      <c r="D36" s="42">
        <v>0</v>
      </c>
      <c r="E36" s="42">
        <v>1</v>
      </c>
      <c r="F36" s="42">
        <v>2</v>
      </c>
      <c r="G36" s="42">
        <v>3</v>
      </c>
      <c r="H36" s="42" t="s">
        <v>3</v>
      </c>
      <c r="I36" s="42" t="s">
        <v>4</v>
      </c>
    </row>
    <row r="37" spans="1:9" ht="24" x14ac:dyDescent="0.55000000000000004">
      <c r="A37" s="3" t="s">
        <v>59</v>
      </c>
      <c r="B37" s="14" t="s">
        <v>60</v>
      </c>
      <c r="C37" s="2">
        <v>1</v>
      </c>
      <c r="D37" s="2">
        <v>0</v>
      </c>
      <c r="E37" s="2">
        <v>4</v>
      </c>
      <c r="F37" s="2">
        <v>223</v>
      </c>
      <c r="G37" s="2">
        <v>405</v>
      </c>
      <c r="H37" s="2">
        <v>632</v>
      </c>
      <c r="I37" s="4">
        <f t="shared" ref="I37:I44" si="1">($D$5*D37+$E$5*E37+$F$5*F37+$G$5*G37)/H37</f>
        <v>2.634493670886076</v>
      </c>
    </row>
    <row r="38" spans="1:9" ht="24" x14ac:dyDescent="0.55000000000000004">
      <c r="A38" s="3" t="s">
        <v>61</v>
      </c>
      <c r="B38" s="14" t="s">
        <v>62</v>
      </c>
      <c r="C38" s="2">
        <v>1</v>
      </c>
      <c r="D38" s="2">
        <v>0</v>
      </c>
      <c r="E38" s="2">
        <v>0</v>
      </c>
      <c r="F38" s="2">
        <v>0</v>
      </c>
      <c r="G38" s="2">
        <v>63</v>
      </c>
      <c r="H38" s="2">
        <v>63</v>
      </c>
      <c r="I38" s="4">
        <f t="shared" si="1"/>
        <v>3</v>
      </c>
    </row>
    <row r="39" spans="1:9" ht="24" x14ac:dyDescent="0.55000000000000004">
      <c r="A39" s="3" t="s">
        <v>63</v>
      </c>
      <c r="B39" s="14" t="s">
        <v>64</v>
      </c>
      <c r="C39" s="2">
        <v>1</v>
      </c>
      <c r="D39" s="2">
        <v>0</v>
      </c>
      <c r="E39" s="2">
        <v>0</v>
      </c>
      <c r="F39" s="2">
        <v>44</v>
      </c>
      <c r="G39" s="2">
        <v>525</v>
      </c>
      <c r="H39" s="2">
        <v>569</v>
      </c>
      <c r="I39" s="4">
        <f t="shared" si="1"/>
        <v>2.9226713532513182</v>
      </c>
    </row>
    <row r="40" spans="1:9" ht="24" x14ac:dyDescent="0.55000000000000004">
      <c r="A40" s="3" t="s">
        <v>65</v>
      </c>
      <c r="B40" s="14" t="s">
        <v>66</v>
      </c>
      <c r="C40" s="2">
        <v>0.5</v>
      </c>
      <c r="D40" s="2">
        <v>0</v>
      </c>
      <c r="E40" s="2">
        <v>0</v>
      </c>
      <c r="F40" s="2">
        <v>0</v>
      </c>
      <c r="G40" s="2">
        <v>631</v>
      </c>
      <c r="H40" s="2">
        <v>631</v>
      </c>
      <c r="I40" s="4">
        <f t="shared" si="1"/>
        <v>3</v>
      </c>
    </row>
    <row r="41" spans="1:9" ht="24" x14ac:dyDescent="0.55000000000000004">
      <c r="A41" s="3" t="s">
        <v>67</v>
      </c>
      <c r="B41" s="14" t="s">
        <v>68</v>
      </c>
      <c r="C41" s="2">
        <v>0.5</v>
      </c>
      <c r="D41" s="2">
        <v>0</v>
      </c>
      <c r="E41" s="2">
        <v>66</v>
      </c>
      <c r="F41" s="2">
        <v>88</v>
      </c>
      <c r="G41" s="2">
        <v>472</v>
      </c>
      <c r="H41" s="2">
        <v>630</v>
      </c>
      <c r="I41" s="4">
        <f t="shared" si="1"/>
        <v>2.6317460317460317</v>
      </c>
    </row>
    <row r="42" spans="1:9" ht="24" x14ac:dyDescent="0.55000000000000004">
      <c r="A42" s="3" t="s">
        <v>69</v>
      </c>
      <c r="B42" s="14" t="s">
        <v>70</v>
      </c>
      <c r="C42" s="2">
        <v>1</v>
      </c>
      <c r="D42" s="2">
        <v>0</v>
      </c>
      <c r="E42" s="2">
        <v>3</v>
      </c>
      <c r="F42" s="2">
        <v>4</v>
      </c>
      <c r="G42" s="2">
        <v>45</v>
      </c>
      <c r="H42" s="2">
        <v>52</v>
      </c>
      <c r="I42" s="4">
        <f t="shared" si="1"/>
        <v>2.8076923076923075</v>
      </c>
    </row>
    <row r="43" spans="1:9" ht="24" x14ac:dyDescent="0.55000000000000004">
      <c r="A43" s="3" t="s">
        <v>71</v>
      </c>
      <c r="B43" s="14" t="s">
        <v>66</v>
      </c>
      <c r="C43" s="2">
        <v>1</v>
      </c>
      <c r="D43" s="2">
        <v>0</v>
      </c>
      <c r="E43" s="2">
        <v>4</v>
      </c>
      <c r="F43" s="2">
        <v>1</v>
      </c>
      <c r="G43" s="2">
        <v>47</v>
      </c>
      <c r="H43" s="2">
        <v>52</v>
      </c>
      <c r="I43" s="4">
        <f t="shared" si="1"/>
        <v>2.8269230769230771</v>
      </c>
    </row>
    <row r="44" spans="1:9" ht="24" x14ac:dyDescent="0.55000000000000004">
      <c r="A44" s="23" t="s">
        <v>72</v>
      </c>
      <c r="B44" s="24" t="s">
        <v>73</v>
      </c>
      <c r="C44" s="25">
        <v>1</v>
      </c>
      <c r="D44" s="2">
        <v>0</v>
      </c>
      <c r="E44" s="2">
        <v>4</v>
      </c>
      <c r="F44" s="2">
        <v>0</v>
      </c>
      <c r="G44" s="2">
        <v>48</v>
      </c>
      <c r="H44" s="2">
        <v>52</v>
      </c>
      <c r="I44" s="4">
        <f t="shared" si="1"/>
        <v>2.8461538461538463</v>
      </c>
    </row>
    <row r="45" spans="1:9" ht="24" x14ac:dyDescent="0.55000000000000004">
      <c r="A45" s="26"/>
      <c r="B45" s="7" t="s">
        <v>3</v>
      </c>
      <c r="C45" s="2">
        <f t="shared" ref="C45:H45" si="2">SUM(C6:C44)</f>
        <v>38.5</v>
      </c>
      <c r="D45" s="2">
        <f t="shared" si="2"/>
        <v>1</v>
      </c>
      <c r="E45" s="2">
        <f t="shared" si="2"/>
        <v>166</v>
      </c>
      <c r="F45" s="2">
        <f t="shared" si="2"/>
        <v>785</v>
      </c>
      <c r="G45" s="2">
        <f t="shared" si="2"/>
        <v>10668</v>
      </c>
      <c r="H45" s="2">
        <f t="shared" si="2"/>
        <v>11628</v>
      </c>
      <c r="I45" s="12"/>
    </row>
    <row r="46" spans="1:9" ht="24" x14ac:dyDescent="0.55000000000000004">
      <c r="A46" s="28"/>
      <c r="B46" s="30" t="s">
        <v>147</v>
      </c>
      <c r="C46" s="31"/>
      <c r="D46" s="4">
        <f>D45*100/$H$45</f>
        <v>8.5999312005503956E-3</v>
      </c>
      <c r="E46" s="4">
        <f t="shared" ref="E46:H46" si="3">E45*100/$H$45</f>
        <v>1.4275885792913656</v>
      </c>
      <c r="F46" s="4">
        <f t="shared" si="3"/>
        <v>6.7509459924320607</v>
      </c>
      <c r="G46" s="4">
        <f t="shared" si="3"/>
        <v>91.74406604747162</v>
      </c>
      <c r="H46" s="34">
        <f t="shared" si="3"/>
        <v>100</v>
      </c>
      <c r="I46" s="12"/>
    </row>
    <row r="47" spans="1:9" ht="24" x14ac:dyDescent="0.55000000000000004">
      <c r="A47" s="26"/>
      <c r="B47" s="7" t="s">
        <v>4</v>
      </c>
      <c r="C47" s="27"/>
      <c r="D47" s="5"/>
      <c r="E47" s="5"/>
      <c r="F47" s="5"/>
      <c r="G47" s="5"/>
      <c r="H47" s="5"/>
      <c r="I47" s="13">
        <f>(I6*C6+I7*C7+I8*C8+I9*C9+I10*C10+I11*C11+I12*C12+I13*C13+I14*C14+I15*C15+I16*C16+I17*C17+I18*C18+I19*C19+I20*C20+I21*C21+I22*C22+I23*C23+I24*C24+I27*C27+I28*C28+I29*C29+I30*C30+I31*C31+I32*C32+I33*C33+I34*C34+I35*C35+I38*C38+I39*C39+I40*C40+I41*C41+I42*C42+I43*C43+I44*C44)/C45</f>
        <v>2.7888054528004833</v>
      </c>
    </row>
    <row r="48" spans="1:9" ht="24" x14ac:dyDescent="0.55000000000000004">
      <c r="A48" s="29"/>
      <c r="B48" s="32"/>
      <c r="C48" s="29"/>
      <c r="D48" s="8"/>
      <c r="E48" s="10"/>
      <c r="F48" s="10"/>
      <c r="G48" s="10"/>
      <c r="H48" s="10"/>
      <c r="I48" s="10"/>
    </row>
    <row r="49" spans="1:9" ht="24" x14ac:dyDescent="0.55000000000000004">
      <c r="A49" s="9"/>
      <c r="B49" s="15"/>
      <c r="C49" s="9"/>
      <c r="D49" s="9"/>
      <c r="E49" s="11"/>
      <c r="F49" s="11"/>
      <c r="G49" s="11"/>
      <c r="H49" s="11"/>
      <c r="I49" s="11"/>
    </row>
    <row r="50" spans="1:9" ht="24" x14ac:dyDescent="0.55000000000000004">
      <c r="A50" s="31"/>
      <c r="B50" s="30"/>
      <c r="C50" s="31"/>
      <c r="D50" s="31"/>
      <c r="E50" s="33"/>
      <c r="F50" s="33"/>
      <c r="G50" s="33"/>
      <c r="H50" s="33"/>
      <c r="I50" s="33"/>
    </row>
    <row r="51" spans="1:9" ht="24" x14ac:dyDescent="0.55000000000000004">
      <c r="A51" s="31"/>
      <c r="B51" s="30"/>
      <c r="C51" s="31"/>
      <c r="D51" s="31"/>
      <c r="E51" s="33"/>
      <c r="F51" s="33"/>
      <c r="G51" s="33"/>
      <c r="H51" s="33"/>
      <c r="I51" s="33"/>
    </row>
    <row r="52" spans="1:9" ht="24" x14ac:dyDescent="0.55000000000000004">
      <c r="A52" s="31"/>
      <c r="B52" s="30"/>
      <c r="C52" s="31"/>
      <c r="D52" s="31"/>
      <c r="E52" s="33"/>
      <c r="F52" s="33"/>
      <c r="G52" s="33"/>
      <c r="H52" s="33"/>
      <c r="I52" s="33"/>
    </row>
    <row r="53" spans="1:9" ht="24" x14ac:dyDescent="0.55000000000000004">
      <c r="A53" s="31"/>
      <c r="B53" s="30"/>
      <c r="C53" s="31"/>
      <c r="D53" s="31"/>
      <c r="E53" s="33"/>
      <c r="F53" s="33"/>
      <c r="G53" s="33"/>
      <c r="H53" s="33"/>
      <c r="I53" s="33"/>
    </row>
    <row r="54" spans="1:9" ht="24" x14ac:dyDescent="0.55000000000000004">
      <c r="A54" s="31"/>
      <c r="B54" s="30"/>
      <c r="C54" s="31"/>
      <c r="D54" s="31"/>
      <c r="E54" s="33"/>
      <c r="F54" s="33"/>
      <c r="G54" s="33"/>
      <c r="H54" s="33"/>
      <c r="I54" s="33"/>
    </row>
    <row r="55" spans="1:9" ht="24" x14ac:dyDescent="0.55000000000000004">
      <c r="A55" s="31"/>
      <c r="B55" s="30"/>
      <c r="C55" s="31"/>
      <c r="D55" s="31"/>
      <c r="E55" s="33"/>
      <c r="F55" s="33"/>
      <c r="G55" s="33"/>
      <c r="H55" s="33"/>
      <c r="I55" s="33"/>
    </row>
    <row r="56" spans="1:9" ht="24" x14ac:dyDescent="0.55000000000000004">
      <c r="A56" s="31"/>
      <c r="B56" s="30"/>
      <c r="C56" s="31"/>
      <c r="D56" s="31"/>
      <c r="E56" s="33"/>
      <c r="F56" s="33"/>
      <c r="G56" s="33"/>
      <c r="H56" s="33"/>
      <c r="I56" s="33"/>
    </row>
    <row r="57" spans="1:9" ht="24" x14ac:dyDescent="0.55000000000000004">
      <c r="A57" s="31"/>
      <c r="B57" s="30"/>
      <c r="C57" s="31"/>
      <c r="D57" s="31"/>
      <c r="E57" s="33"/>
      <c r="F57" s="33"/>
      <c r="G57" s="33"/>
      <c r="H57" s="33"/>
      <c r="I57" s="33"/>
    </row>
    <row r="58" spans="1:9" ht="24" x14ac:dyDescent="0.55000000000000004">
      <c r="A58" s="31"/>
      <c r="B58" s="30"/>
      <c r="C58" s="31"/>
      <c r="D58" s="31"/>
      <c r="E58" s="33"/>
      <c r="F58" s="33"/>
      <c r="G58" s="33"/>
      <c r="H58" s="33"/>
      <c r="I58" s="33"/>
    </row>
    <row r="59" spans="1:9" ht="24" x14ac:dyDescent="0.55000000000000004">
      <c r="A59" s="31"/>
      <c r="B59" s="30"/>
      <c r="C59" s="31"/>
      <c r="D59" s="31"/>
      <c r="E59" s="33"/>
      <c r="F59" s="33"/>
      <c r="G59" s="33"/>
      <c r="H59" s="33"/>
      <c r="I59" s="33"/>
    </row>
    <row r="60" spans="1:9" ht="24" x14ac:dyDescent="0.55000000000000004">
      <c r="A60" s="31"/>
      <c r="B60" s="30"/>
      <c r="C60" s="31"/>
      <c r="D60" s="31"/>
      <c r="E60" s="33"/>
      <c r="F60" s="33"/>
      <c r="G60" s="33"/>
      <c r="H60" s="33"/>
      <c r="I60" s="33"/>
    </row>
    <row r="61" spans="1:9" ht="24" x14ac:dyDescent="0.55000000000000004">
      <c r="A61" s="31"/>
      <c r="B61" s="30"/>
      <c r="C61" s="31"/>
      <c r="D61" s="31"/>
      <c r="E61" s="33"/>
      <c r="F61" s="33"/>
      <c r="G61" s="33"/>
      <c r="H61" s="33"/>
      <c r="I61" s="33"/>
    </row>
    <row r="62" spans="1:9" ht="24" x14ac:dyDescent="0.55000000000000004">
      <c r="A62" s="31"/>
      <c r="B62" s="30"/>
      <c r="C62" s="31"/>
      <c r="D62" s="31"/>
      <c r="E62" s="33"/>
      <c r="F62" s="33"/>
      <c r="G62" s="33"/>
      <c r="H62" s="33"/>
      <c r="I62" s="33"/>
    </row>
    <row r="63" spans="1:9" ht="24" x14ac:dyDescent="0.55000000000000004">
      <c r="A63" s="31"/>
      <c r="B63" s="30"/>
      <c r="C63" s="31"/>
      <c r="D63" s="31"/>
      <c r="E63" s="33"/>
      <c r="F63" s="33"/>
      <c r="G63" s="33"/>
      <c r="H63" s="33"/>
      <c r="I63" s="33"/>
    </row>
    <row r="64" spans="1:9" ht="24" x14ac:dyDescent="0.55000000000000004">
      <c r="A64" s="31"/>
      <c r="B64" s="30"/>
      <c r="C64" s="31"/>
      <c r="D64" s="31"/>
      <c r="E64" s="33"/>
      <c r="F64" s="33"/>
      <c r="G64" s="33"/>
      <c r="H64" s="33"/>
      <c r="I64" s="33"/>
    </row>
    <row r="65" spans="1:9" ht="24" x14ac:dyDescent="0.55000000000000004">
      <c r="A65" s="31"/>
      <c r="B65" s="30"/>
      <c r="C65" s="31"/>
      <c r="D65" s="31"/>
      <c r="E65" s="33"/>
      <c r="F65" s="33"/>
      <c r="G65" s="33"/>
      <c r="H65" s="33"/>
      <c r="I65" s="33"/>
    </row>
    <row r="66" spans="1:9" ht="24" x14ac:dyDescent="0.55000000000000004">
      <c r="A66" s="31"/>
      <c r="B66" s="30"/>
      <c r="C66" s="31"/>
      <c r="D66" s="31"/>
      <c r="E66" s="33"/>
      <c r="F66" s="33"/>
      <c r="G66" s="33"/>
      <c r="H66" s="33"/>
      <c r="I66" s="33"/>
    </row>
    <row r="67" spans="1:9" ht="24" x14ac:dyDescent="0.55000000000000004">
      <c r="A67" s="31"/>
      <c r="B67" s="30"/>
      <c r="C67" s="31"/>
      <c r="D67" s="31"/>
      <c r="E67" s="33"/>
      <c r="F67" s="33"/>
      <c r="G67" s="33"/>
      <c r="H67" s="33"/>
      <c r="I67" s="33"/>
    </row>
    <row r="68" spans="1:9" ht="24" x14ac:dyDescent="0.55000000000000004">
      <c r="A68" s="55" t="s">
        <v>145</v>
      </c>
      <c r="B68" s="55"/>
      <c r="C68" s="55"/>
      <c r="D68" s="55"/>
      <c r="E68" s="55"/>
      <c r="F68" s="55"/>
      <c r="G68" s="55"/>
      <c r="H68" s="55"/>
      <c r="I68" s="55"/>
    </row>
    <row r="69" spans="1:9" ht="24" x14ac:dyDescent="0.55000000000000004">
      <c r="A69" s="55" t="s">
        <v>143</v>
      </c>
      <c r="B69" s="55"/>
      <c r="C69" s="55"/>
      <c r="D69" s="55"/>
      <c r="E69" s="55"/>
      <c r="F69" s="55"/>
      <c r="G69" s="55"/>
      <c r="H69" s="55"/>
      <c r="I69" s="55"/>
    </row>
    <row r="70" spans="1:9" ht="24" x14ac:dyDescent="0.55000000000000004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24" x14ac:dyDescent="0.55000000000000004">
      <c r="A71" s="56" t="s">
        <v>148</v>
      </c>
      <c r="B71" s="56"/>
      <c r="C71" s="56"/>
      <c r="D71" s="56"/>
      <c r="E71" s="56"/>
      <c r="F71" s="56"/>
      <c r="G71" s="56"/>
      <c r="H71" s="56"/>
      <c r="I71" s="56"/>
    </row>
    <row r="72" spans="1:9" ht="24" x14ac:dyDescent="0.55000000000000004">
      <c r="A72" s="42" t="s">
        <v>0</v>
      </c>
      <c r="B72" s="43" t="s">
        <v>151</v>
      </c>
      <c r="C72" s="42" t="s">
        <v>2</v>
      </c>
      <c r="D72" s="42">
        <v>0</v>
      </c>
      <c r="E72" s="42">
        <v>1</v>
      </c>
      <c r="F72" s="42">
        <v>2</v>
      </c>
      <c r="G72" s="42">
        <v>3</v>
      </c>
      <c r="H72" s="42" t="s">
        <v>3</v>
      </c>
      <c r="I72" s="42" t="s">
        <v>4</v>
      </c>
    </row>
    <row r="73" spans="1:9" ht="24" x14ac:dyDescent="0.55000000000000004">
      <c r="A73" s="3" t="s">
        <v>74</v>
      </c>
      <c r="B73" s="14" t="s">
        <v>75</v>
      </c>
      <c r="C73" s="2">
        <v>1</v>
      </c>
      <c r="D73" s="2">
        <v>0</v>
      </c>
      <c r="E73" s="2">
        <v>1</v>
      </c>
      <c r="F73" s="2">
        <v>7</v>
      </c>
      <c r="G73" s="2">
        <v>624</v>
      </c>
      <c r="H73" s="2">
        <v>632</v>
      </c>
      <c r="I73" s="4">
        <f t="shared" ref="I73:I98" si="4">($D$5*D73+$E$5*E73+$F$5*F73+$G$5*G73)/H73</f>
        <v>2.9857594936708862</v>
      </c>
    </row>
    <row r="74" spans="1:9" ht="24" x14ac:dyDescent="0.55000000000000004">
      <c r="A74" s="3" t="s">
        <v>76</v>
      </c>
      <c r="B74" s="14" t="s">
        <v>77</v>
      </c>
      <c r="C74" s="2">
        <v>1</v>
      </c>
      <c r="D74" s="2">
        <v>0</v>
      </c>
      <c r="E74" s="2">
        <v>0</v>
      </c>
      <c r="F74" s="2">
        <v>20</v>
      </c>
      <c r="G74" s="2">
        <v>105</v>
      </c>
      <c r="H74" s="2">
        <v>125</v>
      </c>
      <c r="I74" s="4">
        <f t="shared" si="4"/>
        <v>2.84</v>
      </c>
    </row>
    <row r="75" spans="1:9" ht="24" x14ac:dyDescent="0.55000000000000004">
      <c r="A75" s="3" t="s">
        <v>78</v>
      </c>
      <c r="B75" s="14" t="s">
        <v>10</v>
      </c>
      <c r="C75" s="2">
        <v>1</v>
      </c>
      <c r="D75" s="2">
        <v>2</v>
      </c>
      <c r="E75" s="2">
        <v>3</v>
      </c>
      <c r="F75" s="2">
        <v>153</v>
      </c>
      <c r="G75" s="2">
        <v>474</v>
      </c>
      <c r="H75" s="2">
        <v>632</v>
      </c>
      <c r="I75" s="4">
        <f t="shared" si="4"/>
        <v>2.7389240506329116</v>
      </c>
    </row>
    <row r="76" spans="1:9" ht="24" x14ac:dyDescent="0.55000000000000004">
      <c r="A76" s="3" t="s">
        <v>79</v>
      </c>
      <c r="B76" s="14" t="s">
        <v>80</v>
      </c>
      <c r="C76" s="2">
        <v>0.5</v>
      </c>
      <c r="D76" s="2">
        <v>0</v>
      </c>
      <c r="E76" s="2">
        <v>0</v>
      </c>
      <c r="F76" s="2">
        <v>2</v>
      </c>
      <c r="G76" s="2">
        <v>60</v>
      </c>
      <c r="H76" s="2">
        <v>62</v>
      </c>
      <c r="I76" s="4">
        <f t="shared" si="4"/>
        <v>2.967741935483871</v>
      </c>
    </row>
    <row r="77" spans="1:9" ht="24" x14ac:dyDescent="0.55000000000000004">
      <c r="A77" s="3" t="s">
        <v>81</v>
      </c>
      <c r="B77" s="14" t="s">
        <v>82</v>
      </c>
      <c r="C77" s="2">
        <v>1.5</v>
      </c>
      <c r="D77" s="2">
        <v>0</v>
      </c>
      <c r="E77" s="2">
        <v>0</v>
      </c>
      <c r="F77" s="2">
        <v>27</v>
      </c>
      <c r="G77" s="2">
        <v>476</v>
      </c>
      <c r="H77" s="2">
        <v>503</v>
      </c>
      <c r="I77" s="4">
        <f t="shared" si="4"/>
        <v>2.9463220675944335</v>
      </c>
    </row>
    <row r="78" spans="1:9" ht="24" x14ac:dyDescent="0.55000000000000004">
      <c r="A78" s="3" t="s">
        <v>83</v>
      </c>
      <c r="B78" s="14" t="s">
        <v>12</v>
      </c>
      <c r="C78" s="2">
        <v>2</v>
      </c>
      <c r="D78" s="2">
        <v>1</v>
      </c>
      <c r="E78" s="2">
        <v>0</v>
      </c>
      <c r="F78" s="2">
        <v>0</v>
      </c>
      <c r="G78" s="2">
        <v>61</v>
      </c>
      <c r="H78" s="2">
        <v>62</v>
      </c>
      <c r="I78" s="4">
        <f t="shared" si="4"/>
        <v>2.9516129032258065</v>
      </c>
    </row>
    <row r="79" spans="1:9" ht="24" x14ac:dyDescent="0.55000000000000004">
      <c r="A79" s="3" t="s">
        <v>84</v>
      </c>
      <c r="B79" s="14" t="s">
        <v>85</v>
      </c>
      <c r="C79" s="2">
        <v>0.5</v>
      </c>
      <c r="D79" s="2">
        <v>1</v>
      </c>
      <c r="E79" s="2">
        <v>4</v>
      </c>
      <c r="F79" s="2">
        <v>10</v>
      </c>
      <c r="G79" s="2">
        <v>615</v>
      </c>
      <c r="H79" s="2">
        <v>630</v>
      </c>
      <c r="I79" s="4">
        <f t="shared" si="4"/>
        <v>2.9666666666666668</v>
      </c>
    </row>
    <row r="80" spans="1:9" ht="24" x14ac:dyDescent="0.55000000000000004">
      <c r="A80" s="3" t="s">
        <v>86</v>
      </c>
      <c r="B80" s="14" t="s">
        <v>87</v>
      </c>
      <c r="C80" s="2">
        <v>1</v>
      </c>
      <c r="D80" s="2">
        <v>0</v>
      </c>
      <c r="E80" s="2">
        <v>2</v>
      </c>
      <c r="F80" s="2">
        <v>13</v>
      </c>
      <c r="G80" s="2">
        <v>555</v>
      </c>
      <c r="H80" s="2">
        <v>570</v>
      </c>
      <c r="I80" s="4">
        <f t="shared" si="4"/>
        <v>2.9701754385964914</v>
      </c>
    </row>
    <row r="81" spans="1:9" ht="24" x14ac:dyDescent="0.55000000000000004">
      <c r="A81" s="3" t="s">
        <v>88</v>
      </c>
      <c r="B81" s="14" t="s">
        <v>21</v>
      </c>
      <c r="C81" s="2">
        <v>2</v>
      </c>
      <c r="D81" s="2">
        <v>1</v>
      </c>
      <c r="E81" s="2">
        <v>0</v>
      </c>
      <c r="F81" s="2">
        <v>1</v>
      </c>
      <c r="G81" s="2">
        <v>61</v>
      </c>
      <c r="H81" s="2">
        <v>63</v>
      </c>
      <c r="I81" s="4">
        <f t="shared" si="4"/>
        <v>2.9365079365079363</v>
      </c>
    </row>
    <row r="82" spans="1:9" ht="24" x14ac:dyDescent="0.55000000000000004">
      <c r="A82" s="3" t="s">
        <v>89</v>
      </c>
      <c r="B82" s="14" t="s">
        <v>90</v>
      </c>
      <c r="C82" s="2">
        <v>2</v>
      </c>
      <c r="D82" s="2">
        <v>2</v>
      </c>
      <c r="E82" s="2">
        <v>0</v>
      </c>
      <c r="F82" s="2">
        <v>20</v>
      </c>
      <c r="G82" s="2">
        <v>422</v>
      </c>
      <c r="H82" s="2">
        <v>444</v>
      </c>
      <c r="I82" s="4">
        <f t="shared" si="4"/>
        <v>2.9414414414414414</v>
      </c>
    </row>
    <row r="83" spans="1:9" ht="24" x14ac:dyDescent="0.55000000000000004">
      <c r="A83" s="3" t="s">
        <v>91</v>
      </c>
      <c r="B83" s="14" t="s">
        <v>23</v>
      </c>
      <c r="C83" s="2">
        <v>1.5</v>
      </c>
      <c r="D83" s="2">
        <v>0</v>
      </c>
      <c r="E83" s="2">
        <v>0</v>
      </c>
      <c r="F83" s="2">
        <v>1</v>
      </c>
      <c r="G83" s="2">
        <v>62</v>
      </c>
      <c r="H83" s="2">
        <v>63</v>
      </c>
      <c r="I83" s="4">
        <f t="shared" si="4"/>
        <v>2.9841269841269842</v>
      </c>
    </row>
    <row r="84" spans="1:9" ht="24" x14ac:dyDescent="0.55000000000000004">
      <c r="A84" s="3" t="s">
        <v>92</v>
      </c>
      <c r="B84" s="14" t="s">
        <v>93</v>
      </c>
      <c r="C84" s="2">
        <v>1.5</v>
      </c>
      <c r="D84" s="2">
        <v>1</v>
      </c>
      <c r="E84" s="2">
        <v>0</v>
      </c>
      <c r="F84" s="2">
        <v>9</v>
      </c>
      <c r="G84" s="2">
        <v>434</v>
      </c>
      <c r="H84" s="2">
        <v>444</v>
      </c>
      <c r="I84" s="4">
        <f t="shared" si="4"/>
        <v>2.9729729729729728</v>
      </c>
    </row>
    <row r="85" spans="1:9" ht="24" x14ac:dyDescent="0.55000000000000004">
      <c r="A85" s="3" t="s">
        <v>94</v>
      </c>
      <c r="B85" s="14" t="s">
        <v>95</v>
      </c>
      <c r="C85" s="2">
        <v>1.5</v>
      </c>
      <c r="D85" s="2">
        <v>0</v>
      </c>
      <c r="E85" s="2">
        <v>3</v>
      </c>
      <c r="F85" s="2">
        <v>0</v>
      </c>
      <c r="G85" s="2">
        <v>441</v>
      </c>
      <c r="H85" s="2">
        <v>444</v>
      </c>
      <c r="I85" s="4">
        <f t="shared" si="4"/>
        <v>2.9864864864864864</v>
      </c>
    </row>
    <row r="86" spans="1:9" ht="24" x14ac:dyDescent="0.55000000000000004">
      <c r="A86" s="3" t="s">
        <v>96</v>
      </c>
      <c r="B86" s="14" t="s">
        <v>29</v>
      </c>
      <c r="C86" s="2">
        <v>1.5</v>
      </c>
      <c r="D86" s="2">
        <v>0</v>
      </c>
      <c r="E86" s="2">
        <v>0</v>
      </c>
      <c r="F86" s="2">
        <v>0</v>
      </c>
      <c r="G86" s="2">
        <v>63</v>
      </c>
      <c r="H86" s="2">
        <v>63</v>
      </c>
      <c r="I86" s="4">
        <f t="shared" si="4"/>
        <v>3</v>
      </c>
    </row>
    <row r="87" spans="1:9" ht="24" x14ac:dyDescent="0.55000000000000004">
      <c r="A87" s="3" t="s">
        <v>97</v>
      </c>
      <c r="B87" s="14" t="s">
        <v>98</v>
      </c>
      <c r="C87" s="2">
        <v>1</v>
      </c>
      <c r="D87" s="2">
        <v>1</v>
      </c>
      <c r="E87" s="2">
        <v>0</v>
      </c>
      <c r="F87" s="2">
        <v>0</v>
      </c>
      <c r="G87" s="2">
        <v>61</v>
      </c>
      <c r="H87" s="2">
        <v>62</v>
      </c>
      <c r="I87" s="4">
        <f t="shared" si="4"/>
        <v>2.9516129032258065</v>
      </c>
    </row>
    <row r="88" spans="1:9" ht="24" x14ac:dyDescent="0.55000000000000004">
      <c r="A88" s="3" t="s">
        <v>99</v>
      </c>
      <c r="B88" s="14" t="s">
        <v>100</v>
      </c>
      <c r="C88" s="2">
        <v>1</v>
      </c>
      <c r="D88" s="2">
        <v>0</v>
      </c>
      <c r="E88" s="2">
        <v>0</v>
      </c>
      <c r="F88" s="2">
        <v>0</v>
      </c>
      <c r="G88" s="2">
        <v>63</v>
      </c>
      <c r="H88" s="2">
        <v>63</v>
      </c>
      <c r="I88" s="4">
        <f t="shared" si="4"/>
        <v>3</v>
      </c>
    </row>
    <row r="89" spans="1:9" ht="24" x14ac:dyDescent="0.55000000000000004">
      <c r="A89" s="3" t="s">
        <v>101</v>
      </c>
      <c r="B89" s="14" t="s">
        <v>102</v>
      </c>
      <c r="C89" s="2">
        <v>1</v>
      </c>
      <c r="D89" s="2">
        <v>0</v>
      </c>
      <c r="E89" s="2">
        <v>0</v>
      </c>
      <c r="F89" s="2">
        <v>0</v>
      </c>
      <c r="G89" s="2">
        <v>58</v>
      </c>
      <c r="H89" s="2">
        <v>58</v>
      </c>
      <c r="I89" s="4">
        <f t="shared" si="4"/>
        <v>3</v>
      </c>
    </row>
    <row r="90" spans="1:9" ht="24" x14ac:dyDescent="0.55000000000000004">
      <c r="A90" s="3" t="s">
        <v>103</v>
      </c>
      <c r="B90" s="14" t="s">
        <v>34</v>
      </c>
      <c r="C90" s="2">
        <v>0.5</v>
      </c>
      <c r="D90" s="2">
        <v>2</v>
      </c>
      <c r="E90" s="2">
        <v>0</v>
      </c>
      <c r="F90" s="2">
        <v>0</v>
      </c>
      <c r="G90" s="2">
        <v>630</v>
      </c>
      <c r="H90" s="2">
        <v>632</v>
      </c>
      <c r="I90" s="4">
        <f t="shared" si="4"/>
        <v>2.990506329113924</v>
      </c>
    </row>
    <row r="91" spans="1:9" ht="24" x14ac:dyDescent="0.55000000000000004">
      <c r="A91" s="3" t="s">
        <v>104</v>
      </c>
      <c r="B91" s="14" t="s">
        <v>105</v>
      </c>
      <c r="C91" s="2">
        <v>0.5</v>
      </c>
      <c r="D91" s="2">
        <v>2</v>
      </c>
      <c r="E91" s="2">
        <v>0</v>
      </c>
      <c r="F91" s="2">
        <v>1</v>
      </c>
      <c r="G91" s="2">
        <v>629</v>
      </c>
      <c r="H91" s="2">
        <v>632</v>
      </c>
      <c r="I91" s="4">
        <f t="shared" si="4"/>
        <v>2.9889240506329116</v>
      </c>
    </row>
    <row r="92" spans="1:9" ht="24" x14ac:dyDescent="0.55000000000000004">
      <c r="A92" s="3" t="s">
        <v>106</v>
      </c>
      <c r="B92" s="14" t="s">
        <v>38</v>
      </c>
      <c r="C92" s="2">
        <v>1</v>
      </c>
      <c r="D92" s="2">
        <v>0</v>
      </c>
      <c r="E92" s="2">
        <v>2</v>
      </c>
      <c r="F92" s="2">
        <v>11</v>
      </c>
      <c r="G92" s="2">
        <v>619</v>
      </c>
      <c r="H92" s="2">
        <v>632</v>
      </c>
      <c r="I92" s="4">
        <f t="shared" si="4"/>
        <v>2.9762658227848102</v>
      </c>
    </row>
    <row r="93" spans="1:9" ht="24" x14ac:dyDescent="0.55000000000000004">
      <c r="A93" s="3" t="s">
        <v>107</v>
      </c>
      <c r="B93" s="14" t="s">
        <v>108</v>
      </c>
      <c r="C93" s="2">
        <v>0.5</v>
      </c>
      <c r="D93" s="2">
        <v>0</v>
      </c>
      <c r="E93" s="2">
        <v>0</v>
      </c>
      <c r="F93" s="2">
        <v>0</v>
      </c>
      <c r="G93" s="2">
        <v>125</v>
      </c>
      <c r="H93" s="2">
        <v>125</v>
      </c>
      <c r="I93" s="4">
        <f t="shared" si="4"/>
        <v>3</v>
      </c>
    </row>
    <row r="94" spans="1:9" ht="24" x14ac:dyDescent="0.55000000000000004">
      <c r="A94" s="3" t="s">
        <v>109</v>
      </c>
      <c r="B94" s="14" t="s">
        <v>110</v>
      </c>
      <c r="C94" s="2">
        <v>0.5</v>
      </c>
      <c r="D94" s="2">
        <v>1</v>
      </c>
      <c r="E94" s="2">
        <v>1</v>
      </c>
      <c r="F94" s="2">
        <v>0</v>
      </c>
      <c r="G94" s="2">
        <v>630</v>
      </c>
      <c r="H94" s="2">
        <v>632</v>
      </c>
      <c r="I94" s="4">
        <f t="shared" si="4"/>
        <v>2.9920886075949369</v>
      </c>
    </row>
    <row r="95" spans="1:9" ht="24" x14ac:dyDescent="0.55000000000000004">
      <c r="A95" s="3" t="s">
        <v>111</v>
      </c>
      <c r="B95" s="14" t="s">
        <v>112</v>
      </c>
      <c r="C95" s="2">
        <v>0.5</v>
      </c>
      <c r="D95" s="2">
        <v>0</v>
      </c>
      <c r="E95" s="2">
        <v>0</v>
      </c>
      <c r="F95" s="2">
        <v>0</v>
      </c>
      <c r="G95" s="2">
        <v>632</v>
      </c>
      <c r="H95" s="2">
        <v>632</v>
      </c>
      <c r="I95" s="4">
        <f t="shared" si="4"/>
        <v>3</v>
      </c>
    </row>
    <row r="96" spans="1:9" ht="24" x14ac:dyDescent="0.55000000000000004">
      <c r="A96" s="3" t="s">
        <v>113</v>
      </c>
      <c r="B96" s="14" t="s">
        <v>48</v>
      </c>
      <c r="C96" s="2">
        <v>0.5</v>
      </c>
      <c r="D96" s="2">
        <v>0</v>
      </c>
      <c r="E96" s="2">
        <v>17</v>
      </c>
      <c r="F96" s="2">
        <v>21</v>
      </c>
      <c r="G96" s="2">
        <v>532</v>
      </c>
      <c r="H96" s="2">
        <v>570</v>
      </c>
      <c r="I96" s="4">
        <f t="shared" si="4"/>
        <v>2.9035087719298245</v>
      </c>
    </row>
    <row r="97" spans="1:9" ht="24" x14ac:dyDescent="0.55000000000000004">
      <c r="A97" s="3" t="s">
        <v>114</v>
      </c>
      <c r="B97" s="14" t="s">
        <v>115</v>
      </c>
      <c r="C97" s="2">
        <v>1</v>
      </c>
      <c r="D97" s="2">
        <v>0</v>
      </c>
      <c r="E97" s="2">
        <v>0</v>
      </c>
      <c r="F97" s="2">
        <v>0</v>
      </c>
      <c r="G97" s="2">
        <v>15</v>
      </c>
      <c r="H97" s="2">
        <v>15</v>
      </c>
      <c r="I97" s="4">
        <f t="shared" si="4"/>
        <v>3</v>
      </c>
    </row>
    <row r="98" spans="1:9" ht="24" x14ac:dyDescent="0.55000000000000004">
      <c r="A98" s="3" t="s">
        <v>116</v>
      </c>
      <c r="B98" s="14" t="s">
        <v>117</v>
      </c>
      <c r="C98" s="2">
        <v>1</v>
      </c>
      <c r="D98" s="2">
        <v>0</v>
      </c>
      <c r="E98" s="2">
        <v>0</v>
      </c>
      <c r="F98" s="2">
        <v>1</v>
      </c>
      <c r="G98" s="2">
        <v>51</v>
      </c>
      <c r="H98" s="2">
        <v>52</v>
      </c>
      <c r="I98" s="4">
        <f t="shared" si="4"/>
        <v>2.9807692307692308</v>
      </c>
    </row>
    <row r="99" spans="1:9" ht="24" x14ac:dyDescent="0.55000000000000004">
      <c r="A99" s="3" t="s">
        <v>118</v>
      </c>
      <c r="B99" s="14" t="s">
        <v>52</v>
      </c>
      <c r="C99" s="2">
        <v>1</v>
      </c>
      <c r="D99" s="2">
        <v>0</v>
      </c>
      <c r="E99" s="2">
        <v>0</v>
      </c>
      <c r="F99" s="2">
        <v>0</v>
      </c>
      <c r="G99" s="2">
        <v>125</v>
      </c>
      <c r="H99" s="2">
        <v>125</v>
      </c>
      <c r="I99" s="4">
        <f t="shared" ref="I99:I114" si="5">($D$5*D99+$E$5*E99+$F$5*F99+$G$5*G99)/H99</f>
        <v>3</v>
      </c>
    </row>
    <row r="100" spans="1:9" ht="24" x14ac:dyDescent="0.55000000000000004">
      <c r="A100" s="3" t="s">
        <v>119</v>
      </c>
      <c r="B100" s="14" t="s">
        <v>120</v>
      </c>
      <c r="C100" s="2">
        <v>1</v>
      </c>
      <c r="D100" s="2">
        <v>0</v>
      </c>
      <c r="E100" s="2">
        <v>0</v>
      </c>
      <c r="F100" s="2">
        <v>0</v>
      </c>
      <c r="G100" s="2">
        <v>15</v>
      </c>
      <c r="H100" s="2">
        <v>15</v>
      </c>
      <c r="I100" s="4">
        <f t="shared" si="5"/>
        <v>3</v>
      </c>
    </row>
    <row r="101" spans="1:9" ht="24" x14ac:dyDescent="0.55000000000000004">
      <c r="A101" s="56" t="s">
        <v>149</v>
      </c>
      <c r="B101" s="56"/>
      <c r="C101" s="56"/>
      <c r="D101" s="56"/>
      <c r="E101" s="56"/>
      <c r="F101" s="56"/>
      <c r="G101" s="56"/>
      <c r="H101" s="56"/>
      <c r="I101" s="56"/>
    </row>
    <row r="102" spans="1:9" ht="24" x14ac:dyDescent="0.55000000000000004">
      <c r="A102" s="42" t="s">
        <v>0</v>
      </c>
      <c r="B102" s="43" t="s">
        <v>151</v>
      </c>
      <c r="C102" s="42" t="s">
        <v>2</v>
      </c>
      <c r="D102" s="42">
        <v>0</v>
      </c>
      <c r="E102" s="42">
        <v>1</v>
      </c>
      <c r="F102" s="42">
        <v>2</v>
      </c>
      <c r="G102" s="42">
        <v>3</v>
      </c>
      <c r="H102" s="42" t="s">
        <v>3</v>
      </c>
      <c r="I102" s="42" t="s">
        <v>4</v>
      </c>
    </row>
    <row r="103" spans="1:9" ht="24" x14ac:dyDescent="0.55000000000000004">
      <c r="A103" s="3" t="s">
        <v>121</v>
      </c>
      <c r="B103" s="14" t="s">
        <v>58</v>
      </c>
      <c r="C103" s="2">
        <v>1</v>
      </c>
      <c r="D103" s="2">
        <v>0</v>
      </c>
      <c r="E103" s="2">
        <v>0</v>
      </c>
      <c r="F103" s="2">
        <v>0</v>
      </c>
      <c r="G103" s="2">
        <v>15</v>
      </c>
      <c r="H103" s="2">
        <v>15</v>
      </c>
      <c r="I103" s="4">
        <f t="shared" si="5"/>
        <v>3</v>
      </c>
    </row>
    <row r="104" spans="1:9" ht="24" x14ac:dyDescent="0.55000000000000004">
      <c r="A104" s="3" t="s">
        <v>122</v>
      </c>
      <c r="B104" s="14" t="s">
        <v>123</v>
      </c>
      <c r="C104" s="2">
        <v>0.5</v>
      </c>
      <c r="D104" s="2">
        <v>0</v>
      </c>
      <c r="E104" s="2">
        <v>0</v>
      </c>
      <c r="F104" s="2">
        <v>0</v>
      </c>
      <c r="G104" s="2">
        <v>15</v>
      </c>
      <c r="H104" s="2">
        <v>15</v>
      </c>
      <c r="I104" s="4">
        <f t="shared" si="5"/>
        <v>3</v>
      </c>
    </row>
    <row r="105" spans="1:9" ht="24" x14ac:dyDescent="0.55000000000000004">
      <c r="A105" s="3" t="s">
        <v>124</v>
      </c>
      <c r="B105" s="14" t="s">
        <v>125</v>
      </c>
      <c r="C105" s="2">
        <v>1</v>
      </c>
      <c r="D105" s="2">
        <v>0</v>
      </c>
      <c r="E105" s="2">
        <v>1</v>
      </c>
      <c r="F105" s="2">
        <v>207</v>
      </c>
      <c r="G105" s="2">
        <v>424</v>
      </c>
      <c r="H105" s="2">
        <v>632</v>
      </c>
      <c r="I105" s="4">
        <f t="shared" si="5"/>
        <v>2.6693037974683542</v>
      </c>
    </row>
    <row r="106" spans="1:9" ht="24" x14ac:dyDescent="0.55000000000000004">
      <c r="A106" s="3" t="s">
        <v>126</v>
      </c>
      <c r="B106" s="14" t="s">
        <v>127</v>
      </c>
      <c r="C106" s="2">
        <v>1</v>
      </c>
      <c r="D106" s="2">
        <v>0</v>
      </c>
      <c r="E106" s="2">
        <v>0</v>
      </c>
      <c r="F106" s="2">
        <v>0</v>
      </c>
      <c r="G106" s="2">
        <v>63</v>
      </c>
      <c r="H106" s="2">
        <v>63</v>
      </c>
      <c r="I106" s="4">
        <f t="shared" si="5"/>
        <v>3</v>
      </c>
    </row>
    <row r="107" spans="1:9" ht="24" x14ac:dyDescent="0.55000000000000004">
      <c r="A107" s="3" t="s">
        <v>128</v>
      </c>
      <c r="B107" s="14" t="s">
        <v>129</v>
      </c>
      <c r="C107" s="2">
        <v>1</v>
      </c>
      <c r="D107" s="2">
        <v>0</v>
      </c>
      <c r="E107" s="2">
        <v>8</v>
      </c>
      <c r="F107" s="2">
        <v>16</v>
      </c>
      <c r="G107" s="2">
        <v>545</v>
      </c>
      <c r="H107" s="2">
        <v>569</v>
      </c>
      <c r="I107" s="4">
        <f t="shared" si="5"/>
        <v>2.9437609841827768</v>
      </c>
    </row>
    <row r="108" spans="1:9" ht="24" x14ac:dyDescent="0.55000000000000004">
      <c r="A108" s="3" t="s">
        <v>130</v>
      </c>
      <c r="B108" s="14" t="s">
        <v>131</v>
      </c>
      <c r="C108" s="2">
        <v>0.5</v>
      </c>
      <c r="D108" s="2">
        <v>0</v>
      </c>
      <c r="E108" s="2">
        <v>0</v>
      </c>
      <c r="F108" s="2">
        <v>0</v>
      </c>
      <c r="G108" s="2">
        <v>631</v>
      </c>
      <c r="H108" s="2">
        <v>631</v>
      </c>
      <c r="I108" s="4">
        <f t="shared" si="5"/>
        <v>3</v>
      </c>
    </row>
    <row r="109" spans="1:9" ht="24" x14ac:dyDescent="0.55000000000000004">
      <c r="A109" s="3" t="s">
        <v>132</v>
      </c>
      <c r="B109" s="14" t="s">
        <v>68</v>
      </c>
      <c r="C109" s="2">
        <v>1</v>
      </c>
      <c r="D109" s="2">
        <v>0</v>
      </c>
      <c r="E109" s="2">
        <v>0</v>
      </c>
      <c r="F109" s="2">
        <v>3</v>
      </c>
      <c r="G109" s="2">
        <v>49</v>
      </c>
      <c r="H109" s="2">
        <v>52</v>
      </c>
      <c r="I109" s="4">
        <f t="shared" si="5"/>
        <v>2.9423076923076925</v>
      </c>
    </row>
    <row r="110" spans="1:9" ht="24" x14ac:dyDescent="0.55000000000000004">
      <c r="A110" s="3" t="s">
        <v>133</v>
      </c>
      <c r="B110" s="14" t="s">
        <v>131</v>
      </c>
      <c r="C110" s="2">
        <v>0.5</v>
      </c>
      <c r="D110" s="2">
        <v>0</v>
      </c>
      <c r="E110" s="2">
        <v>9</v>
      </c>
      <c r="F110" s="2">
        <v>82</v>
      </c>
      <c r="G110" s="2">
        <v>539</v>
      </c>
      <c r="H110" s="2">
        <v>630</v>
      </c>
      <c r="I110" s="4">
        <f t="shared" si="5"/>
        <v>2.8412698412698414</v>
      </c>
    </row>
    <row r="111" spans="1:9" ht="24" x14ac:dyDescent="0.55000000000000004">
      <c r="A111" s="3" t="s">
        <v>134</v>
      </c>
      <c r="B111" s="14" t="s">
        <v>135</v>
      </c>
      <c r="C111" s="2">
        <v>1</v>
      </c>
      <c r="D111" s="2">
        <v>0</v>
      </c>
      <c r="E111" s="2">
        <v>0</v>
      </c>
      <c r="F111" s="2">
        <v>4</v>
      </c>
      <c r="G111" s="2">
        <v>48</v>
      </c>
      <c r="H111" s="2">
        <v>52</v>
      </c>
      <c r="I111" s="4">
        <f t="shared" si="5"/>
        <v>2.9230769230769229</v>
      </c>
    </row>
    <row r="112" spans="1:9" ht="24" x14ac:dyDescent="0.55000000000000004">
      <c r="A112" s="3" t="s">
        <v>136</v>
      </c>
      <c r="B112" s="14" t="s">
        <v>137</v>
      </c>
      <c r="C112" s="2">
        <v>1</v>
      </c>
      <c r="D112" s="2">
        <v>0</v>
      </c>
      <c r="E112" s="2">
        <v>0</v>
      </c>
      <c r="F112" s="2">
        <v>12</v>
      </c>
      <c r="G112" s="2">
        <v>556</v>
      </c>
      <c r="H112" s="2">
        <v>569</v>
      </c>
      <c r="I112" s="4">
        <f t="shared" si="5"/>
        <v>2.9736379613356765</v>
      </c>
    </row>
    <row r="113" spans="1:9" ht="24" x14ac:dyDescent="0.55000000000000004">
      <c r="A113" s="3" t="s">
        <v>139</v>
      </c>
      <c r="B113" s="14" t="s">
        <v>140</v>
      </c>
      <c r="C113" s="2">
        <v>0.5</v>
      </c>
      <c r="D113" s="2">
        <v>0</v>
      </c>
      <c r="E113" s="2">
        <v>0</v>
      </c>
      <c r="F113" s="2">
        <v>0</v>
      </c>
      <c r="G113" s="2">
        <v>63</v>
      </c>
      <c r="H113" s="2">
        <v>63</v>
      </c>
      <c r="I113" s="4">
        <f t="shared" si="5"/>
        <v>3</v>
      </c>
    </row>
    <row r="114" spans="1:9" ht="24" x14ac:dyDescent="0.55000000000000004">
      <c r="A114" s="23" t="s">
        <v>141</v>
      </c>
      <c r="B114" s="24" t="s">
        <v>142</v>
      </c>
      <c r="C114" s="25">
        <v>1</v>
      </c>
      <c r="D114" s="2">
        <v>0</v>
      </c>
      <c r="E114" s="2">
        <v>0</v>
      </c>
      <c r="F114" s="2">
        <v>34</v>
      </c>
      <c r="G114" s="2">
        <v>382</v>
      </c>
      <c r="H114" s="2">
        <v>416</v>
      </c>
      <c r="I114" s="4">
        <f t="shared" si="5"/>
        <v>2.9182692307692308</v>
      </c>
    </row>
    <row r="115" spans="1:9" ht="24" x14ac:dyDescent="0.55000000000000004">
      <c r="A115" s="26"/>
      <c r="B115" s="7" t="s">
        <v>3</v>
      </c>
      <c r="C115" s="36">
        <f t="shared" ref="C115:H115" si="6">SUM(C73:C114)</f>
        <v>39.5</v>
      </c>
      <c r="D115" s="36">
        <f t="shared" si="6"/>
        <v>14</v>
      </c>
      <c r="E115" s="2">
        <f t="shared" si="6"/>
        <v>52</v>
      </c>
      <c r="F115" s="2">
        <f t="shared" si="6"/>
        <v>657</v>
      </c>
      <c r="G115" s="2">
        <f t="shared" si="6"/>
        <v>11971</v>
      </c>
      <c r="H115" s="2">
        <f t="shared" si="6"/>
        <v>12689</v>
      </c>
      <c r="I115" s="12"/>
    </row>
    <row r="116" spans="1:9" ht="24" x14ac:dyDescent="0.55000000000000004">
      <c r="A116" s="6"/>
      <c r="B116" s="22" t="s">
        <v>147</v>
      </c>
      <c r="C116" s="27"/>
      <c r="D116" s="37">
        <f>D115*100/$H$115</f>
        <v>0.1103317834344708</v>
      </c>
      <c r="E116" s="37">
        <f t="shared" ref="E116:H116" si="7">E115*100/$H$115</f>
        <v>0.40980376704232013</v>
      </c>
      <c r="F116" s="37">
        <f t="shared" si="7"/>
        <v>5.1777129797462367</v>
      </c>
      <c r="G116" s="37">
        <f t="shared" si="7"/>
        <v>94.34155567814642</v>
      </c>
      <c r="H116" s="41">
        <f t="shared" si="7"/>
        <v>100</v>
      </c>
      <c r="I116" s="12"/>
    </row>
    <row r="117" spans="1:9" ht="24" x14ac:dyDescent="0.55000000000000004">
      <c r="A117" s="26"/>
      <c r="B117" s="39" t="s">
        <v>4</v>
      </c>
      <c r="C117" s="40"/>
      <c r="D117" s="35"/>
      <c r="E117" s="5"/>
      <c r="F117" s="5"/>
      <c r="G117" s="5"/>
      <c r="H117" s="5"/>
      <c r="I117" s="13">
        <f>(I73*C73+I74*C74+I75*C75+I76*C76+I77*C77+I78*C78+I79*C79+I80*C80+I81*C81+I82*C82+I83*C83+I84*C84+I85*C85+I86*C86+I87*C87+I88*C88+I89*C89+I90*C90+I91*C91+I92*C92+I93*C93+I94*C94+I97*C97+I98*C98+I99*C99+I100*C100+I103*C103+I104*C104+I105*C105+I108*C108+I109*C109+I110*C110+I111*C111+I112*C112+I113*C113+I114*C114)/C115</f>
        <v>2.727536419978247</v>
      </c>
    </row>
    <row r="123" spans="1:9" ht="24" x14ac:dyDescent="0.55000000000000004">
      <c r="A123" s="56" t="s">
        <v>152</v>
      </c>
      <c r="B123" s="56"/>
      <c r="C123" s="56"/>
      <c r="D123" s="56"/>
      <c r="E123" s="56"/>
      <c r="F123" s="56"/>
      <c r="G123" s="56"/>
      <c r="H123" s="56"/>
      <c r="I123" s="56"/>
    </row>
    <row r="124" spans="1:9" ht="24" x14ac:dyDescent="0.55000000000000004">
      <c r="A124" s="42" t="s">
        <v>0</v>
      </c>
      <c r="B124" s="43" t="s">
        <v>1</v>
      </c>
      <c r="C124" s="42" t="s">
        <v>2</v>
      </c>
      <c r="D124" s="42">
        <v>0</v>
      </c>
      <c r="E124" s="42">
        <v>1</v>
      </c>
      <c r="F124" s="42">
        <v>2</v>
      </c>
      <c r="G124" s="42">
        <v>3</v>
      </c>
      <c r="H124" s="42" t="s">
        <v>3</v>
      </c>
      <c r="I124" s="42" t="s">
        <v>4</v>
      </c>
    </row>
    <row r="125" spans="1:9" ht="24" x14ac:dyDescent="0.55000000000000004">
      <c r="A125" s="26"/>
      <c r="B125" s="7" t="s">
        <v>3</v>
      </c>
      <c r="C125" s="38"/>
      <c r="D125" s="36">
        <f>D115+D45</f>
        <v>15</v>
      </c>
      <c r="E125" s="36">
        <f t="shared" ref="E125:H125" si="8">E115+E45</f>
        <v>218</v>
      </c>
      <c r="F125" s="36">
        <f t="shared" si="8"/>
        <v>1442</v>
      </c>
      <c r="G125" s="36">
        <f t="shared" si="8"/>
        <v>22639</v>
      </c>
      <c r="H125" s="36">
        <f t="shared" si="8"/>
        <v>24317</v>
      </c>
      <c r="I125" s="12"/>
    </row>
    <row r="126" spans="1:9" ht="24" x14ac:dyDescent="0.55000000000000004">
      <c r="A126" s="6"/>
      <c r="B126" s="22" t="s">
        <v>147</v>
      </c>
      <c r="C126" s="27"/>
      <c r="D126" s="37">
        <f>D125*100/$H$125</f>
        <v>6.1685240778056503E-2</v>
      </c>
      <c r="E126" s="37">
        <f t="shared" ref="E126:H126" si="9">E125*100/$H$125</f>
        <v>0.89649216597442116</v>
      </c>
      <c r="F126" s="37">
        <f t="shared" si="9"/>
        <v>5.9300078134638321</v>
      </c>
      <c r="G126" s="37">
        <f t="shared" si="9"/>
        <v>93.099477731628085</v>
      </c>
      <c r="H126" s="41">
        <f t="shared" si="9"/>
        <v>100</v>
      </c>
      <c r="I126" s="12"/>
    </row>
    <row r="127" spans="1:9" ht="24" x14ac:dyDescent="0.55000000000000004">
      <c r="A127" s="26"/>
      <c r="B127" s="39" t="s">
        <v>4</v>
      </c>
      <c r="C127" s="40"/>
      <c r="D127" s="35"/>
      <c r="E127" s="5"/>
      <c r="F127" s="5"/>
      <c r="G127" s="5"/>
      <c r="H127" s="5"/>
      <c r="I127" s="46">
        <f>(I117+I47)/2</f>
        <v>2.7581709363893649</v>
      </c>
    </row>
    <row r="144" spans="1:9" ht="24" x14ac:dyDescent="0.55000000000000004">
      <c r="A144" s="55" t="s">
        <v>145</v>
      </c>
      <c r="B144" s="55"/>
      <c r="C144" s="55"/>
      <c r="D144" s="55"/>
      <c r="E144" s="55"/>
      <c r="F144" s="55"/>
      <c r="G144" s="55"/>
      <c r="H144" s="55"/>
      <c r="I144" s="55"/>
    </row>
    <row r="145" spans="1:9" ht="24" x14ac:dyDescent="0.55000000000000004">
      <c r="A145" s="55" t="s">
        <v>143</v>
      </c>
      <c r="B145" s="55"/>
      <c r="C145" s="55"/>
      <c r="D145" s="55"/>
      <c r="E145" s="55"/>
      <c r="F145" s="55"/>
      <c r="G145" s="55"/>
      <c r="H145" s="55"/>
      <c r="I145" s="55"/>
    </row>
    <row r="146" spans="1:9" ht="24" x14ac:dyDescent="0.55000000000000004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24" x14ac:dyDescent="0.55000000000000004">
      <c r="A147" s="56" t="s">
        <v>153</v>
      </c>
      <c r="B147" s="56"/>
      <c r="C147" s="56"/>
      <c r="D147" s="56"/>
      <c r="E147" s="56"/>
      <c r="F147" s="56"/>
      <c r="G147" s="56"/>
      <c r="H147" s="56"/>
      <c r="I147" s="56"/>
    </row>
    <row r="148" spans="1:9" ht="24" x14ac:dyDescent="0.55000000000000004">
      <c r="A148" s="44" t="s">
        <v>0</v>
      </c>
      <c r="B148" s="45" t="s">
        <v>151</v>
      </c>
      <c r="C148" s="44" t="s">
        <v>2</v>
      </c>
      <c r="D148" s="44">
        <v>0</v>
      </c>
      <c r="E148" s="44">
        <v>1</v>
      </c>
      <c r="F148" s="44">
        <v>2</v>
      </c>
      <c r="G148" s="44">
        <v>3</v>
      </c>
      <c r="H148" s="44" t="s">
        <v>3</v>
      </c>
      <c r="I148" s="44" t="s">
        <v>4</v>
      </c>
    </row>
    <row r="149" spans="1:9" ht="22.5" customHeight="1" x14ac:dyDescent="0.55000000000000004">
      <c r="A149" s="3" t="s">
        <v>158</v>
      </c>
      <c r="B149" s="3" t="s">
        <v>159</v>
      </c>
      <c r="C149" s="2">
        <v>1</v>
      </c>
      <c r="D149" s="2">
        <v>1</v>
      </c>
      <c r="E149" s="2">
        <v>4</v>
      </c>
      <c r="F149" s="2">
        <v>56</v>
      </c>
      <c r="G149" s="2">
        <v>537</v>
      </c>
      <c r="H149" s="2">
        <v>598</v>
      </c>
      <c r="I149" s="4">
        <f>($D$5*D149+$E$5*E149+$F$5*F149+$G$5*G149)/H149</f>
        <v>2.887959866220736</v>
      </c>
    </row>
    <row r="150" spans="1:9" ht="22.5" customHeight="1" x14ac:dyDescent="0.55000000000000004">
      <c r="A150" s="3" t="s">
        <v>160</v>
      </c>
      <c r="B150" s="3" t="s">
        <v>161</v>
      </c>
      <c r="C150" s="2">
        <v>1</v>
      </c>
      <c r="D150" s="2">
        <v>0</v>
      </c>
      <c r="E150" s="2">
        <v>0</v>
      </c>
      <c r="F150" s="2">
        <v>5</v>
      </c>
      <c r="G150" s="2">
        <v>67</v>
      </c>
      <c r="H150" s="2">
        <v>72</v>
      </c>
      <c r="I150" s="4">
        <f t="shared" ref="I150:I177" si="10">($D$5*D150+$E$5*E150+$F$5*F150+$G$5*G150)/H150</f>
        <v>2.9305555555555554</v>
      </c>
    </row>
    <row r="151" spans="1:9" ht="22.5" customHeight="1" x14ac:dyDescent="0.55000000000000004">
      <c r="A151" s="3" t="s">
        <v>162</v>
      </c>
      <c r="B151" s="3" t="s">
        <v>163</v>
      </c>
      <c r="C151" s="2">
        <v>1</v>
      </c>
      <c r="D151" s="2">
        <v>0</v>
      </c>
      <c r="E151" s="2">
        <v>0</v>
      </c>
      <c r="F151" s="2">
        <v>0</v>
      </c>
      <c r="G151" s="2">
        <v>26</v>
      </c>
      <c r="H151" s="2">
        <v>26</v>
      </c>
      <c r="I151" s="4">
        <f t="shared" si="10"/>
        <v>3</v>
      </c>
    </row>
    <row r="152" spans="1:9" ht="22.5" customHeight="1" x14ac:dyDescent="0.55000000000000004">
      <c r="A152" s="3" t="s">
        <v>164</v>
      </c>
      <c r="B152" s="3" t="s">
        <v>80</v>
      </c>
      <c r="C152" s="2">
        <v>0.5</v>
      </c>
      <c r="D152" s="2">
        <v>0</v>
      </c>
      <c r="E152" s="2">
        <v>3</v>
      </c>
      <c r="F152" s="2">
        <v>33</v>
      </c>
      <c r="G152" s="2">
        <v>62</v>
      </c>
      <c r="H152" s="2">
        <v>98</v>
      </c>
      <c r="I152" s="4">
        <f t="shared" si="10"/>
        <v>2.6020408163265305</v>
      </c>
    </row>
    <row r="153" spans="1:9" ht="22.5" customHeight="1" x14ac:dyDescent="0.55000000000000004">
      <c r="A153" s="3" t="s">
        <v>165</v>
      </c>
      <c r="B153" s="3" t="s">
        <v>166</v>
      </c>
      <c r="C153" s="2">
        <v>1</v>
      </c>
      <c r="D153" s="2">
        <v>0</v>
      </c>
      <c r="E153" s="2">
        <v>1</v>
      </c>
      <c r="F153" s="2">
        <v>202</v>
      </c>
      <c r="G153" s="2">
        <v>395</v>
      </c>
      <c r="H153" s="2">
        <v>598</v>
      </c>
      <c r="I153" s="4">
        <f t="shared" si="10"/>
        <v>2.6588628762541804</v>
      </c>
    </row>
    <row r="154" spans="1:9" ht="22.5" customHeight="1" x14ac:dyDescent="0.55000000000000004">
      <c r="A154" s="3" t="s">
        <v>167</v>
      </c>
      <c r="B154" s="3" t="s">
        <v>12</v>
      </c>
      <c r="C154" s="2">
        <v>1.5</v>
      </c>
      <c r="D154" s="2">
        <v>1</v>
      </c>
      <c r="E154" s="2">
        <v>0</v>
      </c>
      <c r="F154" s="2">
        <v>73</v>
      </c>
      <c r="G154" s="2">
        <v>387</v>
      </c>
      <c r="H154" s="2">
        <v>461</v>
      </c>
      <c r="I154" s="4">
        <f t="shared" si="10"/>
        <v>2.8351409978308024</v>
      </c>
    </row>
    <row r="155" spans="1:9" ht="22.5" customHeight="1" x14ac:dyDescent="0.55000000000000004">
      <c r="A155" s="3" t="s">
        <v>168</v>
      </c>
      <c r="B155" s="3" t="s">
        <v>12</v>
      </c>
      <c r="C155" s="2">
        <v>2</v>
      </c>
      <c r="D155" s="2">
        <v>0</v>
      </c>
      <c r="E155" s="2">
        <v>0</v>
      </c>
      <c r="F155" s="2">
        <v>0</v>
      </c>
      <c r="G155" s="2">
        <v>98</v>
      </c>
      <c r="H155" s="2">
        <v>98</v>
      </c>
      <c r="I155" s="4">
        <f t="shared" si="10"/>
        <v>3</v>
      </c>
    </row>
    <row r="156" spans="1:9" ht="22.5" customHeight="1" x14ac:dyDescent="0.55000000000000004">
      <c r="A156" s="3" t="s">
        <v>169</v>
      </c>
      <c r="B156" s="3" t="s">
        <v>170</v>
      </c>
      <c r="C156" s="2">
        <v>1.5</v>
      </c>
      <c r="D156" s="2">
        <v>0</v>
      </c>
      <c r="E156" s="2">
        <v>0</v>
      </c>
      <c r="F156" s="2">
        <v>0</v>
      </c>
      <c r="G156" s="2">
        <v>98</v>
      </c>
      <c r="H156" s="2">
        <v>98</v>
      </c>
      <c r="I156" s="4">
        <f t="shared" si="10"/>
        <v>3</v>
      </c>
    </row>
    <row r="157" spans="1:9" ht="22.5" customHeight="1" x14ac:dyDescent="0.55000000000000004">
      <c r="A157" s="3" t="s">
        <v>171</v>
      </c>
      <c r="B157" s="3" t="s">
        <v>172</v>
      </c>
      <c r="C157" s="2">
        <v>0.5</v>
      </c>
      <c r="D157" s="2">
        <v>1</v>
      </c>
      <c r="E157" s="2">
        <v>51</v>
      </c>
      <c r="F157" s="2">
        <v>172</v>
      </c>
      <c r="G157" s="2">
        <v>374</v>
      </c>
      <c r="H157" s="2">
        <v>598</v>
      </c>
      <c r="I157" s="4">
        <f t="shared" si="10"/>
        <v>2.5367892976588631</v>
      </c>
    </row>
    <row r="158" spans="1:9" ht="22.5" customHeight="1" x14ac:dyDescent="0.55000000000000004">
      <c r="A158" s="3" t="s">
        <v>173</v>
      </c>
      <c r="B158" s="3" t="s">
        <v>174</v>
      </c>
      <c r="C158" s="2">
        <v>2</v>
      </c>
      <c r="D158" s="2">
        <v>1</v>
      </c>
      <c r="E158" s="2">
        <v>0</v>
      </c>
      <c r="F158" s="2">
        <v>50</v>
      </c>
      <c r="G158" s="2">
        <v>377</v>
      </c>
      <c r="H158" s="2">
        <v>428</v>
      </c>
      <c r="I158" s="4">
        <f t="shared" si="10"/>
        <v>2.8761682242990654</v>
      </c>
    </row>
    <row r="159" spans="1:9" ht="22.5" customHeight="1" x14ac:dyDescent="0.55000000000000004">
      <c r="A159" s="3" t="s">
        <v>175</v>
      </c>
      <c r="B159" s="3" t="s">
        <v>176</v>
      </c>
      <c r="C159" s="2">
        <v>1.5</v>
      </c>
      <c r="D159" s="2">
        <v>1</v>
      </c>
      <c r="E159" s="2">
        <v>2</v>
      </c>
      <c r="F159" s="2">
        <v>1</v>
      </c>
      <c r="G159" s="2">
        <v>424</v>
      </c>
      <c r="H159" s="2">
        <v>428</v>
      </c>
      <c r="I159" s="4">
        <f t="shared" si="10"/>
        <v>2.9813084112149535</v>
      </c>
    </row>
    <row r="160" spans="1:9" ht="22.5" customHeight="1" x14ac:dyDescent="0.55000000000000004">
      <c r="A160" s="3" t="s">
        <v>177</v>
      </c>
      <c r="B160" s="3" t="s">
        <v>178</v>
      </c>
      <c r="C160" s="2">
        <v>1</v>
      </c>
      <c r="D160" s="2">
        <v>1</v>
      </c>
      <c r="E160" s="2">
        <v>0</v>
      </c>
      <c r="F160" s="2">
        <v>0</v>
      </c>
      <c r="G160" s="2">
        <v>399</v>
      </c>
      <c r="H160" s="2">
        <v>400</v>
      </c>
      <c r="I160" s="4">
        <f t="shared" si="10"/>
        <v>2.9925000000000002</v>
      </c>
    </row>
    <row r="161" spans="1:9" ht="22.5" customHeight="1" x14ac:dyDescent="0.55000000000000004">
      <c r="A161" s="3" t="s">
        <v>179</v>
      </c>
      <c r="B161" s="3" t="s">
        <v>29</v>
      </c>
      <c r="C161" s="2">
        <v>1.5</v>
      </c>
      <c r="D161" s="2">
        <v>0</v>
      </c>
      <c r="E161" s="2">
        <v>0</v>
      </c>
      <c r="F161" s="2">
        <v>0</v>
      </c>
      <c r="G161" s="2">
        <v>98</v>
      </c>
      <c r="H161" s="2">
        <v>98</v>
      </c>
      <c r="I161" s="4">
        <f t="shared" si="10"/>
        <v>3</v>
      </c>
    </row>
    <row r="162" spans="1:9" ht="22.5" customHeight="1" x14ac:dyDescent="0.55000000000000004">
      <c r="A162" s="3" t="s">
        <v>180</v>
      </c>
      <c r="B162" s="3" t="s">
        <v>23</v>
      </c>
      <c r="C162" s="2">
        <v>1.5</v>
      </c>
      <c r="D162" s="2">
        <v>0</v>
      </c>
      <c r="E162" s="2">
        <v>0</v>
      </c>
      <c r="F162" s="2">
        <v>5</v>
      </c>
      <c r="G162" s="2">
        <v>93</v>
      </c>
      <c r="H162" s="2">
        <v>98</v>
      </c>
      <c r="I162" s="4">
        <f t="shared" si="10"/>
        <v>2.9489795918367347</v>
      </c>
    </row>
    <row r="163" spans="1:9" ht="22.5" customHeight="1" x14ac:dyDescent="0.55000000000000004">
      <c r="A163" s="3" t="s">
        <v>181</v>
      </c>
      <c r="B163" s="3" t="s">
        <v>21</v>
      </c>
      <c r="C163" s="2">
        <v>2</v>
      </c>
      <c r="D163" s="2">
        <v>0</v>
      </c>
      <c r="E163" s="2">
        <v>0</v>
      </c>
      <c r="F163" s="2">
        <v>8</v>
      </c>
      <c r="G163" s="2">
        <v>90</v>
      </c>
      <c r="H163" s="2">
        <v>98</v>
      </c>
      <c r="I163" s="4">
        <f t="shared" si="10"/>
        <v>2.9183673469387754</v>
      </c>
    </row>
    <row r="164" spans="1:9" ht="22.5" customHeight="1" x14ac:dyDescent="0.55000000000000004">
      <c r="A164" s="3" t="s">
        <v>182</v>
      </c>
      <c r="B164" s="3" t="s">
        <v>183</v>
      </c>
      <c r="C164" s="2">
        <v>1</v>
      </c>
      <c r="D164" s="2">
        <v>0</v>
      </c>
      <c r="E164" s="2">
        <v>0</v>
      </c>
      <c r="F164" s="2">
        <v>0</v>
      </c>
      <c r="G164" s="2">
        <v>98</v>
      </c>
      <c r="H164" s="2">
        <v>98</v>
      </c>
      <c r="I164" s="4">
        <f t="shared" si="10"/>
        <v>3</v>
      </c>
    </row>
    <row r="165" spans="1:9" ht="22.5" customHeight="1" x14ac:dyDescent="0.55000000000000004">
      <c r="A165" s="3" t="s">
        <v>184</v>
      </c>
      <c r="B165" s="3" t="s">
        <v>185</v>
      </c>
      <c r="C165" s="2">
        <v>1</v>
      </c>
      <c r="D165" s="2">
        <v>1</v>
      </c>
      <c r="E165" s="2">
        <v>3</v>
      </c>
      <c r="F165" s="2">
        <v>36</v>
      </c>
      <c r="G165" s="2">
        <v>460</v>
      </c>
      <c r="H165" s="2">
        <v>500</v>
      </c>
      <c r="I165" s="4">
        <f t="shared" si="10"/>
        <v>2.91</v>
      </c>
    </row>
    <row r="166" spans="1:9" ht="22.5" customHeight="1" x14ac:dyDescent="0.55000000000000004">
      <c r="A166" s="3" t="s">
        <v>186</v>
      </c>
      <c r="B166" s="3" t="s">
        <v>187</v>
      </c>
      <c r="C166" s="2">
        <v>1.5</v>
      </c>
      <c r="D166" s="2">
        <v>0</v>
      </c>
      <c r="E166" s="2">
        <v>2</v>
      </c>
      <c r="F166" s="2">
        <v>52</v>
      </c>
      <c r="G166" s="2">
        <v>374</v>
      </c>
      <c r="H166" s="2">
        <v>428</v>
      </c>
      <c r="I166" s="4">
        <f t="shared" si="10"/>
        <v>2.8691588785046731</v>
      </c>
    </row>
    <row r="167" spans="1:9" ht="22.5" customHeight="1" x14ac:dyDescent="0.55000000000000004">
      <c r="A167" s="3" t="s">
        <v>188</v>
      </c>
      <c r="B167" s="3" t="s">
        <v>189</v>
      </c>
      <c r="C167" s="2">
        <v>1</v>
      </c>
      <c r="D167" s="2">
        <v>0</v>
      </c>
      <c r="E167" s="2">
        <v>0</v>
      </c>
      <c r="F167" s="2">
        <v>0</v>
      </c>
      <c r="G167" s="2">
        <v>7</v>
      </c>
      <c r="H167" s="2">
        <v>7</v>
      </c>
      <c r="I167" s="4">
        <f t="shared" si="10"/>
        <v>3</v>
      </c>
    </row>
    <row r="168" spans="1:9" ht="22.5" customHeight="1" x14ac:dyDescent="0.55000000000000004">
      <c r="A168" s="3" t="s">
        <v>190</v>
      </c>
      <c r="B168" s="3" t="s">
        <v>191</v>
      </c>
      <c r="C168" s="2">
        <v>1</v>
      </c>
      <c r="D168" s="2">
        <v>0</v>
      </c>
      <c r="E168" s="2">
        <v>0</v>
      </c>
      <c r="F168" s="2">
        <v>0</v>
      </c>
      <c r="G168" s="2">
        <v>22</v>
      </c>
      <c r="H168" s="2">
        <v>22</v>
      </c>
      <c r="I168" s="4">
        <f t="shared" si="10"/>
        <v>3</v>
      </c>
    </row>
    <row r="169" spans="1:9" ht="22.5" customHeight="1" x14ac:dyDescent="0.55000000000000004">
      <c r="A169" s="3" t="s">
        <v>192</v>
      </c>
      <c r="B169" s="3" t="s">
        <v>193</v>
      </c>
      <c r="C169" s="2">
        <v>1</v>
      </c>
      <c r="D169" s="2">
        <v>0</v>
      </c>
      <c r="E169" s="2">
        <v>0</v>
      </c>
      <c r="F169" s="2">
        <v>0</v>
      </c>
      <c r="G169" s="2">
        <v>31</v>
      </c>
      <c r="H169" s="2">
        <v>31</v>
      </c>
      <c r="I169" s="4">
        <f t="shared" si="10"/>
        <v>3</v>
      </c>
    </row>
    <row r="170" spans="1:9" ht="24" customHeight="1" x14ac:dyDescent="0.55000000000000004">
      <c r="A170" s="3" t="s">
        <v>194</v>
      </c>
      <c r="B170" s="3" t="s">
        <v>195</v>
      </c>
      <c r="C170" s="2">
        <v>1</v>
      </c>
      <c r="D170" s="2">
        <v>0</v>
      </c>
      <c r="E170" s="2">
        <v>0</v>
      </c>
      <c r="F170" s="2">
        <v>0</v>
      </c>
      <c r="G170" s="2">
        <v>33</v>
      </c>
      <c r="H170" s="2">
        <v>33</v>
      </c>
      <c r="I170" s="4">
        <f t="shared" si="10"/>
        <v>3</v>
      </c>
    </row>
    <row r="171" spans="1:9" ht="24" customHeight="1" x14ac:dyDescent="0.55000000000000004">
      <c r="A171" s="3" t="s">
        <v>196</v>
      </c>
      <c r="B171" s="3" t="s">
        <v>34</v>
      </c>
      <c r="C171" s="2">
        <v>0.5</v>
      </c>
      <c r="D171" s="2">
        <v>1</v>
      </c>
      <c r="E171" s="2">
        <v>3</v>
      </c>
      <c r="F171" s="2">
        <v>2</v>
      </c>
      <c r="G171" s="2">
        <v>592</v>
      </c>
      <c r="H171" s="2">
        <v>598</v>
      </c>
      <c r="I171" s="4">
        <f t="shared" si="10"/>
        <v>2.9816053511705687</v>
      </c>
    </row>
    <row r="172" spans="1:9" ht="24" customHeight="1" x14ac:dyDescent="0.55000000000000004">
      <c r="A172" s="3" t="s">
        <v>197</v>
      </c>
      <c r="B172" s="3" t="s">
        <v>198</v>
      </c>
      <c r="C172" s="2">
        <v>0.5</v>
      </c>
      <c r="D172" s="2">
        <v>1</v>
      </c>
      <c r="E172" s="2">
        <v>0</v>
      </c>
      <c r="F172" s="2">
        <v>0</v>
      </c>
      <c r="G172" s="2">
        <v>471</v>
      </c>
      <c r="H172" s="2">
        <v>472</v>
      </c>
      <c r="I172" s="4">
        <f t="shared" si="10"/>
        <v>2.9936440677966103</v>
      </c>
    </row>
    <row r="173" spans="1:9" ht="24" customHeight="1" x14ac:dyDescent="0.55000000000000004">
      <c r="A173" s="3" t="s">
        <v>199</v>
      </c>
      <c r="B173" s="3" t="s">
        <v>200</v>
      </c>
      <c r="C173" s="2">
        <v>1</v>
      </c>
      <c r="D173" s="2">
        <v>1</v>
      </c>
      <c r="E173" s="2">
        <v>0</v>
      </c>
      <c r="F173" s="2">
        <v>26</v>
      </c>
      <c r="G173" s="2">
        <v>571</v>
      </c>
      <c r="H173" s="2">
        <v>598</v>
      </c>
      <c r="I173" s="4">
        <f t="shared" si="10"/>
        <v>2.9515050167224079</v>
      </c>
    </row>
    <row r="174" spans="1:9" ht="24" customHeight="1" x14ac:dyDescent="0.55000000000000004">
      <c r="A174" s="3" t="s">
        <v>201</v>
      </c>
      <c r="B174" s="3" t="s">
        <v>202</v>
      </c>
      <c r="C174" s="2">
        <v>0.5</v>
      </c>
      <c r="D174" s="2">
        <v>1</v>
      </c>
      <c r="E174" s="2">
        <v>0</v>
      </c>
      <c r="F174" s="2">
        <v>0</v>
      </c>
      <c r="G174" s="2">
        <v>597</v>
      </c>
      <c r="H174" s="2">
        <v>598</v>
      </c>
      <c r="I174" s="4">
        <f t="shared" si="10"/>
        <v>2.9949832775919734</v>
      </c>
    </row>
    <row r="175" spans="1:9" ht="24" customHeight="1" x14ac:dyDescent="0.55000000000000004">
      <c r="A175" s="3" t="s">
        <v>203</v>
      </c>
      <c r="B175" s="3" t="s">
        <v>204</v>
      </c>
      <c r="C175" s="2">
        <v>0.5</v>
      </c>
      <c r="D175" s="2">
        <v>0</v>
      </c>
      <c r="E175" s="2">
        <v>0</v>
      </c>
      <c r="F175" s="2">
        <v>26</v>
      </c>
      <c r="G175" s="2">
        <v>572</v>
      </c>
      <c r="H175" s="2">
        <v>598</v>
      </c>
      <c r="I175" s="4">
        <f t="shared" si="10"/>
        <v>2.9565217391304346</v>
      </c>
    </row>
    <row r="176" spans="1:9" ht="24" customHeight="1" x14ac:dyDescent="0.55000000000000004">
      <c r="A176" s="3" t="s">
        <v>205</v>
      </c>
      <c r="B176" s="3" t="s">
        <v>206</v>
      </c>
      <c r="C176" s="2">
        <v>1</v>
      </c>
      <c r="D176" s="2">
        <v>0</v>
      </c>
      <c r="E176" s="2">
        <v>0</v>
      </c>
      <c r="F176" s="2">
        <v>21</v>
      </c>
      <c r="G176" s="2">
        <v>51</v>
      </c>
      <c r="H176" s="2">
        <v>72</v>
      </c>
      <c r="I176" s="4">
        <f t="shared" si="10"/>
        <v>2.7083333333333335</v>
      </c>
    </row>
    <row r="177" spans="1:9" ht="24" customHeight="1" x14ac:dyDescent="0.55000000000000004">
      <c r="A177" s="3" t="s">
        <v>207</v>
      </c>
      <c r="B177" s="3" t="s">
        <v>208</v>
      </c>
      <c r="C177" s="2">
        <v>1</v>
      </c>
      <c r="D177" s="2">
        <v>0</v>
      </c>
      <c r="E177" s="2">
        <v>0</v>
      </c>
      <c r="F177" s="2">
        <v>0</v>
      </c>
      <c r="G177" s="2">
        <v>28</v>
      </c>
      <c r="H177" s="2">
        <v>28</v>
      </c>
      <c r="I177" s="4">
        <f t="shared" si="10"/>
        <v>3</v>
      </c>
    </row>
    <row r="178" spans="1:9" ht="24" x14ac:dyDescent="0.55000000000000004">
      <c r="A178" s="56" t="s">
        <v>154</v>
      </c>
      <c r="B178" s="56"/>
      <c r="C178" s="56"/>
      <c r="D178" s="56"/>
      <c r="E178" s="56"/>
      <c r="F178" s="56"/>
      <c r="G178" s="56"/>
      <c r="H178" s="56"/>
      <c r="I178" s="56"/>
    </row>
    <row r="179" spans="1:9" ht="24" x14ac:dyDescent="0.55000000000000004">
      <c r="A179" s="44" t="s">
        <v>0</v>
      </c>
      <c r="B179" s="45" t="s">
        <v>151</v>
      </c>
      <c r="C179" s="44" t="s">
        <v>2</v>
      </c>
      <c r="D179" s="44">
        <v>0</v>
      </c>
      <c r="E179" s="44">
        <v>1</v>
      </c>
      <c r="F179" s="44">
        <v>2</v>
      </c>
      <c r="G179" s="44">
        <v>3</v>
      </c>
      <c r="H179" s="44" t="s">
        <v>3</v>
      </c>
      <c r="I179" s="44" t="s">
        <v>4</v>
      </c>
    </row>
    <row r="180" spans="1:9" ht="24" x14ac:dyDescent="0.55000000000000004">
      <c r="A180" s="3" t="s">
        <v>59</v>
      </c>
      <c r="B180" s="14" t="s">
        <v>60</v>
      </c>
      <c r="C180" s="2">
        <v>1</v>
      </c>
      <c r="D180" s="2">
        <v>0</v>
      </c>
      <c r="E180" s="2">
        <v>4</v>
      </c>
      <c r="F180" s="2">
        <v>223</v>
      </c>
      <c r="G180" s="2">
        <v>405</v>
      </c>
      <c r="H180" s="2">
        <v>632</v>
      </c>
      <c r="I180" s="4">
        <f t="shared" ref="I180:I187" si="11">($D$5*D180+$E$5*E180+$F$5*F180+$G$5*G180)/H180</f>
        <v>2.634493670886076</v>
      </c>
    </row>
    <row r="181" spans="1:9" ht="24" x14ac:dyDescent="0.55000000000000004">
      <c r="A181" s="3" t="s">
        <v>61</v>
      </c>
      <c r="B181" s="14" t="s">
        <v>62</v>
      </c>
      <c r="C181" s="2">
        <v>1</v>
      </c>
      <c r="D181" s="2">
        <v>0</v>
      </c>
      <c r="E181" s="2">
        <v>0</v>
      </c>
      <c r="F181" s="2">
        <v>0</v>
      </c>
      <c r="G181" s="2">
        <v>63</v>
      </c>
      <c r="H181" s="2">
        <v>63</v>
      </c>
      <c r="I181" s="4">
        <f t="shared" si="11"/>
        <v>3</v>
      </c>
    </row>
    <row r="182" spans="1:9" ht="24" x14ac:dyDescent="0.55000000000000004">
      <c r="A182" s="3" t="s">
        <v>63</v>
      </c>
      <c r="B182" s="14" t="s">
        <v>64</v>
      </c>
      <c r="C182" s="2">
        <v>1</v>
      </c>
      <c r="D182" s="2">
        <v>0</v>
      </c>
      <c r="E182" s="2">
        <v>0</v>
      </c>
      <c r="F182" s="2">
        <v>44</v>
      </c>
      <c r="G182" s="2">
        <v>525</v>
      </c>
      <c r="H182" s="2">
        <v>569</v>
      </c>
      <c r="I182" s="4">
        <f t="shared" si="11"/>
        <v>2.9226713532513182</v>
      </c>
    </row>
    <row r="183" spans="1:9" ht="24" x14ac:dyDescent="0.55000000000000004">
      <c r="A183" s="3" t="s">
        <v>65</v>
      </c>
      <c r="B183" s="14" t="s">
        <v>66</v>
      </c>
      <c r="C183" s="2">
        <v>0.5</v>
      </c>
      <c r="D183" s="2">
        <v>0</v>
      </c>
      <c r="E183" s="2">
        <v>0</v>
      </c>
      <c r="F183" s="2">
        <v>0</v>
      </c>
      <c r="G183" s="2">
        <v>631</v>
      </c>
      <c r="H183" s="2">
        <v>631</v>
      </c>
      <c r="I183" s="4">
        <f t="shared" si="11"/>
        <v>3</v>
      </c>
    </row>
    <row r="184" spans="1:9" ht="24" x14ac:dyDescent="0.55000000000000004">
      <c r="A184" s="3" t="s">
        <v>67</v>
      </c>
      <c r="B184" s="14" t="s">
        <v>68</v>
      </c>
      <c r="C184" s="2">
        <v>0.5</v>
      </c>
      <c r="D184" s="2">
        <v>0</v>
      </c>
      <c r="E184" s="2">
        <v>66</v>
      </c>
      <c r="F184" s="2">
        <v>88</v>
      </c>
      <c r="G184" s="2">
        <v>472</v>
      </c>
      <c r="H184" s="2">
        <v>630</v>
      </c>
      <c r="I184" s="4">
        <f t="shared" si="11"/>
        <v>2.6317460317460317</v>
      </c>
    </row>
    <row r="185" spans="1:9" ht="24" x14ac:dyDescent="0.55000000000000004">
      <c r="A185" s="3" t="s">
        <v>69</v>
      </c>
      <c r="B185" s="14" t="s">
        <v>70</v>
      </c>
      <c r="C185" s="2">
        <v>1</v>
      </c>
      <c r="D185" s="2">
        <v>0</v>
      </c>
      <c r="E185" s="2">
        <v>3</v>
      </c>
      <c r="F185" s="2">
        <v>4</v>
      </c>
      <c r="G185" s="2">
        <v>45</v>
      </c>
      <c r="H185" s="2">
        <v>52</v>
      </c>
      <c r="I185" s="4">
        <f t="shared" si="11"/>
        <v>2.8076923076923075</v>
      </c>
    </row>
    <row r="186" spans="1:9" ht="24" x14ac:dyDescent="0.55000000000000004">
      <c r="A186" s="3" t="s">
        <v>71</v>
      </c>
      <c r="B186" s="14" t="s">
        <v>66</v>
      </c>
      <c r="C186" s="2">
        <v>1</v>
      </c>
      <c r="D186" s="2">
        <v>0</v>
      </c>
      <c r="E186" s="2">
        <v>4</v>
      </c>
      <c r="F186" s="2">
        <v>1</v>
      </c>
      <c r="G186" s="2">
        <v>47</v>
      </c>
      <c r="H186" s="2">
        <v>52</v>
      </c>
      <c r="I186" s="4">
        <f t="shared" si="11"/>
        <v>2.8269230769230771</v>
      </c>
    </row>
    <row r="187" spans="1:9" ht="24" x14ac:dyDescent="0.55000000000000004">
      <c r="A187" s="23" t="s">
        <v>72</v>
      </c>
      <c r="B187" s="24" t="s">
        <v>73</v>
      </c>
      <c r="C187" s="25">
        <v>1</v>
      </c>
      <c r="D187" s="2">
        <v>0</v>
      </c>
      <c r="E187" s="2">
        <v>4</v>
      </c>
      <c r="F187" s="2">
        <v>0</v>
      </c>
      <c r="G187" s="2">
        <v>48</v>
      </c>
      <c r="H187" s="2">
        <v>52</v>
      </c>
      <c r="I187" s="4">
        <f t="shared" si="11"/>
        <v>2.8461538461538463</v>
      </c>
    </row>
    <row r="188" spans="1:9" ht="24" x14ac:dyDescent="0.55000000000000004">
      <c r="A188" s="3" t="s">
        <v>209</v>
      </c>
      <c r="B188" s="3" t="s">
        <v>210</v>
      </c>
      <c r="C188" s="2">
        <v>1</v>
      </c>
      <c r="D188" s="2">
        <v>0</v>
      </c>
      <c r="E188" s="2">
        <v>0</v>
      </c>
      <c r="F188" s="2">
        <v>0</v>
      </c>
      <c r="G188" s="2">
        <v>12</v>
      </c>
      <c r="H188" s="2">
        <v>12</v>
      </c>
      <c r="I188" s="4">
        <f t="shared" ref="I188:I197" si="12">($D$5*D188+$E$5*E188+$F$5*F188+$G$5*G188)/H188</f>
        <v>3</v>
      </c>
    </row>
    <row r="189" spans="1:9" ht="24" x14ac:dyDescent="0.55000000000000004">
      <c r="A189" s="3" t="s">
        <v>211</v>
      </c>
      <c r="B189" s="3" t="s">
        <v>212</v>
      </c>
      <c r="C189" s="2">
        <v>1</v>
      </c>
      <c r="D189" s="2">
        <v>0</v>
      </c>
      <c r="E189" s="2">
        <v>2</v>
      </c>
      <c r="F189" s="2">
        <v>0</v>
      </c>
      <c r="G189" s="2">
        <v>37</v>
      </c>
      <c r="H189" s="2">
        <v>39</v>
      </c>
      <c r="I189" s="4">
        <f t="shared" si="12"/>
        <v>2.8974358974358974</v>
      </c>
    </row>
    <row r="190" spans="1:9" ht="24" x14ac:dyDescent="0.55000000000000004">
      <c r="A190" s="3" t="s">
        <v>213</v>
      </c>
      <c r="B190" s="3" t="s">
        <v>214</v>
      </c>
      <c r="C190" s="2">
        <v>1</v>
      </c>
      <c r="D190" s="2">
        <v>0</v>
      </c>
      <c r="E190" s="2">
        <v>0</v>
      </c>
      <c r="F190" s="2">
        <v>34</v>
      </c>
      <c r="G190" s="2">
        <v>564</v>
      </c>
      <c r="H190" s="2">
        <v>598</v>
      </c>
      <c r="I190" s="4">
        <f t="shared" si="12"/>
        <v>2.9431438127090299</v>
      </c>
    </row>
    <row r="191" spans="1:9" ht="24" x14ac:dyDescent="0.55000000000000004">
      <c r="A191" s="3" t="s">
        <v>215</v>
      </c>
      <c r="B191" s="3" t="s">
        <v>70</v>
      </c>
      <c r="C191" s="2">
        <v>1</v>
      </c>
      <c r="D191" s="2">
        <v>0</v>
      </c>
      <c r="E191" s="2">
        <v>0</v>
      </c>
      <c r="F191" s="2">
        <v>0</v>
      </c>
      <c r="G191" s="2">
        <v>39</v>
      </c>
      <c r="H191" s="2">
        <v>39</v>
      </c>
      <c r="I191" s="4">
        <f t="shared" si="12"/>
        <v>3</v>
      </c>
    </row>
    <row r="192" spans="1:9" ht="24" x14ac:dyDescent="0.55000000000000004">
      <c r="A192" s="3" t="s">
        <v>216</v>
      </c>
      <c r="B192" s="3" t="s">
        <v>217</v>
      </c>
      <c r="C192" s="2">
        <v>1</v>
      </c>
      <c r="D192" s="2">
        <v>0</v>
      </c>
      <c r="E192" s="2">
        <v>0</v>
      </c>
      <c r="F192" s="2">
        <v>0</v>
      </c>
      <c r="G192" s="2">
        <v>98</v>
      </c>
      <c r="H192" s="2">
        <v>98</v>
      </c>
      <c r="I192" s="4">
        <f t="shared" si="12"/>
        <v>3</v>
      </c>
    </row>
    <row r="193" spans="1:9" ht="24" x14ac:dyDescent="0.55000000000000004">
      <c r="A193" s="3" t="s">
        <v>218</v>
      </c>
      <c r="B193" s="3" t="s">
        <v>217</v>
      </c>
      <c r="C193" s="2">
        <v>1</v>
      </c>
      <c r="D193" s="2">
        <v>1</v>
      </c>
      <c r="E193" s="2">
        <v>8</v>
      </c>
      <c r="F193" s="2">
        <v>130</v>
      </c>
      <c r="G193" s="2">
        <v>361</v>
      </c>
      <c r="H193" s="2">
        <v>500</v>
      </c>
      <c r="I193" s="4">
        <f t="shared" si="12"/>
        <v>2.702</v>
      </c>
    </row>
    <row r="194" spans="1:9" ht="24" x14ac:dyDescent="0.55000000000000004">
      <c r="A194" s="3" t="s">
        <v>219</v>
      </c>
      <c r="B194" s="3" t="s">
        <v>8</v>
      </c>
      <c r="C194" s="2">
        <v>0.5</v>
      </c>
      <c r="D194" s="2">
        <v>0</v>
      </c>
      <c r="E194" s="2">
        <v>0</v>
      </c>
      <c r="F194" s="2">
        <v>0</v>
      </c>
      <c r="G194" s="2">
        <v>598</v>
      </c>
      <c r="H194" s="2">
        <v>598</v>
      </c>
      <c r="I194" s="4">
        <f t="shared" si="12"/>
        <v>3</v>
      </c>
    </row>
    <row r="195" spans="1:9" ht="24" x14ac:dyDescent="0.55000000000000004">
      <c r="A195" s="3" t="s">
        <v>220</v>
      </c>
      <c r="B195" s="3" t="s">
        <v>68</v>
      </c>
      <c r="C195" s="2">
        <v>1</v>
      </c>
      <c r="D195" s="2">
        <v>0</v>
      </c>
      <c r="E195" s="2">
        <v>10</v>
      </c>
      <c r="F195" s="2">
        <v>2</v>
      </c>
      <c r="G195" s="2">
        <v>27</v>
      </c>
      <c r="H195" s="2">
        <v>39</v>
      </c>
      <c r="I195" s="4">
        <f t="shared" si="12"/>
        <v>2.4358974358974357</v>
      </c>
    </row>
    <row r="196" spans="1:9" ht="24" x14ac:dyDescent="0.55000000000000004">
      <c r="A196" s="3" t="s">
        <v>221</v>
      </c>
      <c r="B196" s="3" t="s">
        <v>8</v>
      </c>
      <c r="C196" s="2">
        <v>0.5</v>
      </c>
      <c r="D196" s="2">
        <v>0</v>
      </c>
      <c r="E196" s="2">
        <v>39</v>
      </c>
      <c r="F196" s="2">
        <v>2</v>
      </c>
      <c r="G196" s="2">
        <v>557</v>
      </c>
      <c r="H196" s="2">
        <v>598</v>
      </c>
      <c r="I196" s="4">
        <f t="shared" si="12"/>
        <v>2.8662207357859533</v>
      </c>
    </row>
    <row r="197" spans="1:9" ht="24" x14ac:dyDescent="0.55000000000000004">
      <c r="A197" s="3" t="s">
        <v>222</v>
      </c>
      <c r="B197" s="3" t="s">
        <v>223</v>
      </c>
      <c r="C197" s="2">
        <v>1</v>
      </c>
      <c r="D197" s="2">
        <v>0</v>
      </c>
      <c r="E197" s="2">
        <v>0</v>
      </c>
      <c r="F197" s="2">
        <v>0</v>
      </c>
      <c r="G197" s="2">
        <v>175</v>
      </c>
      <c r="H197" s="2">
        <v>500</v>
      </c>
      <c r="I197" s="4">
        <f t="shared" si="12"/>
        <v>1.05</v>
      </c>
    </row>
    <row r="198" spans="1:9" ht="24" x14ac:dyDescent="0.55000000000000004">
      <c r="A198" s="26"/>
      <c r="B198" s="7" t="s">
        <v>3</v>
      </c>
      <c r="C198" s="2">
        <f>SUM(C149:C197)</f>
        <v>48</v>
      </c>
      <c r="D198" s="2">
        <f>SUM(D149:D187)</f>
        <v>11</v>
      </c>
      <c r="E198" s="2">
        <f>SUM(E149:E187)</f>
        <v>151</v>
      </c>
      <c r="F198" s="2">
        <f>SUM(F149:F187)</f>
        <v>1130</v>
      </c>
      <c r="G198" s="2">
        <f>SUM(G149:G187)</f>
        <v>9671</v>
      </c>
      <c r="H198" s="2">
        <f>SUM(H149:H187)</f>
        <v>10961</v>
      </c>
      <c r="I198" s="4"/>
    </row>
    <row r="199" spans="1:9" ht="24" x14ac:dyDescent="0.55000000000000004">
      <c r="A199" s="28"/>
      <c r="B199" s="30" t="s">
        <v>147</v>
      </c>
      <c r="C199" s="31"/>
      <c r="D199" s="4">
        <f>D198*100/$H$198</f>
        <v>0.10035580695192045</v>
      </c>
      <c r="E199" s="4">
        <f t="shared" ref="E199:H199" si="13">E198*100/$H$198</f>
        <v>1.3776115317945443</v>
      </c>
      <c r="F199" s="4">
        <f t="shared" si="13"/>
        <v>10.309278350515465</v>
      </c>
      <c r="G199" s="4">
        <f t="shared" si="13"/>
        <v>88.231000821092962</v>
      </c>
      <c r="H199" s="34">
        <f t="shared" si="13"/>
        <v>100</v>
      </c>
      <c r="I199" s="4"/>
    </row>
    <row r="200" spans="1:9" ht="24" x14ac:dyDescent="0.55000000000000004">
      <c r="A200" s="26"/>
      <c r="B200" s="7" t="s">
        <v>4</v>
      </c>
      <c r="C200" s="27"/>
      <c r="D200" s="5"/>
      <c r="E200" s="5"/>
      <c r="F200" s="5"/>
      <c r="G200" s="5"/>
      <c r="H200" s="5"/>
      <c r="I200" s="13">
        <f>(I149*C149+I150*C150+I151*C151+I152*C152+I153*C153+I154*C154+I155*C155+I156*C156+I157*C157+I158*C158+I159*C159+I160*C160+I161*C161+I162*C162+I163*C163+I164*C164+I165*C165+I166*C166+I167*C167+I168*C168+I169*C169+I170*C170+I171*C171+I172*C172+I173*C173+I174*C174+I175*C175+I176*C176+I177*C177+I180*C180+I181*C181+I182*C182+I183*C183+I184*C184+I185*C185+I186*C186+I187*C187+I188*C188+I189*C189+I190*C190+I191*C191+I192*C192+I193*C193+I194*C194+I195*C195+I196*C196+I197*C197)/C198</f>
        <v>2.8631011806082314</v>
      </c>
    </row>
    <row r="201" spans="1:9" ht="24" x14ac:dyDescent="0.55000000000000004">
      <c r="A201" s="29"/>
      <c r="B201" s="32"/>
      <c r="C201" s="29"/>
      <c r="D201" s="8"/>
      <c r="E201" s="10"/>
      <c r="F201" s="10"/>
      <c r="G201" s="10"/>
      <c r="H201" s="10"/>
      <c r="I201" s="10"/>
    </row>
    <row r="202" spans="1:9" ht="24" x14ac:dyDescent="0.55000000000000004">
      <c r="A202" s="9"/>
      <c r="B202" s="15"/>
      <c r="C202" s="9"/>
      <c r="D202" s="9"/>
      <c r="E202" s="11"/>
      <c r="F202" s="11"/>
      <c r="G202" s="11"/>
      <c r="H202" s="11"/>
      <c r="I202" s="11"/>
    </row>
    <row r="203" spans="1:9" ht="24" x14ac:dyDescent="0.55000000000000004">
      <c r="A203" s="31"/>
      <c r="B203" s="30"/>
      <c r="C203" s="31"/>
      <c r="D203" s="31"/>
      <c r="E203" s="33"/>
      <c r="F203" s="33"/>
      <c r="G203" s="33"/>
      <c r="H203" s="33"/>
      <c r="I203" s="33"/>
    </row>
    <row r="204" spans="1:9" ht="24" x14ac:dyDescent="0.55000000000000004">
      <c r="A204" s="31"/>
      <c r="B204" s="30"/>
      <c r="C204" s="31"/>
      <c r="D204" s="31"/>
      <c r="E204" s="33"/>
      <c r="F204" s="33"/>
      <c r="G204" s="33"/>
      <c r="H204" s="33"/>
      <c r="I204" s="33"/>
    </row>
    <row r="205" spans="1:9" ht="24" x14ac:dyDescent="0.55000000000000004">
      <c r="A205" s="31"/>
      <c r="B205" s="30"/>
      <c r="C205" s="31"/>
      <c r="D205" s="31"/>
      <c r="E205" s="33"/>
      <c r="F205" s="33"/>
      <c r="G205" s="33"/>
      <c r="H205" s="33"/>
      <c r="I205" s="33"/>
    </row>
    <row r="206" spans="1:9" ht="24" x14ac:dyDescent="0.55000000000000004">
      <c r="A206" s="31"/>
      <c r="B206" s="30"/>
      <c r="C206" s="31"/>
      <c r="D206" s="31"/>
      <c r="E206" s="33"/>
      <c r="F206" s="33"/>
      <c r="G206" s="33"/>
      <c r="H206" s="33"/>
      <c r="I206" s="33"/>
    </row>
    <row r="207" spans="1:9" ht="24" x14ac:dyDescent="0.55000000000000004">
      <c r="A207" s="31"/>
      <c r="B207" s="30"/>
      <c r="C207" s="31"/>
      <c r="D207" s="31"/>
      <c r="E207" s="33"/>
      <c r="F207" s="33"/>
      <c r="G207" s="33"/>
      <c r="H207" s="33"/>
      <c r="I207" s="33"/>
    </row>
    <row r="208" spans="1:9" ht="24" x14ac:dyDescent="0.55000000000000004">
      <c r="A208" s="31"/>
      <c r="B208" s="30"/>
      <c r="C208" s="31"/>
      <c r="D208" s="31"/>
      <c r="E208" s="33"/>
      <c r="F208" s="33"/>
      <c r="G208" s="33"/>
      <c r="H208" s="33"/>
      <c r="I208" s="33"/>
    </row>
    <row r="209" spans="1:9" ht="24" x14ac:dyDescent="0.55000000000000004">
      <c r="A209" s="31"/>
      <c r="B209" s="30"/>
      <c r="C209" s="31"/>
      <c r="D209" s="31"/>
      <c r="E209" s="33"/>
      <c r="F209" s="33"/>
      <c r="G209" s="33"/>
      <c r="H209" s="33"/>
      <c r="I209" s="33"/>
    </row>
    <row r="210" spans="1:9" ht="24" x14ac:dyDescent="0.55000000000000004">
      <c r="A210" s="31"/>
      <c r="B210" s="30"/>
      <c r="C210" s="31"/>
      <c r="D210" s="31"/>
      <c r="E210" s="33"/>
      <c r="F210" s="33"/>
      <c r="G210" s="33"/>
      <c r="H210" s="33"/>
      <c r="I210" s="33"/>
    </row>
    <row r="211" spans="1:9" ht="24" x14ac:dyDescent="0.55000000000000004">
      <c r="A211" s="55" t="s">
        <v>145</v>
      </c>
      <c r="B211" s="55"/>
      <c r="C211" s="55"/>
      <c r="D211" s="55"/>
      <c r="E211" s="55"/>
      <c r="F211" s="55"/>
      <c r="G211" s="55"/>
      <c r="H211" s="55"/>
      <c r="I211" s="55"/>
    </row>
    <row r="212" spans="1:9" ht="24" x14ac:dyDescent="0.55000000000000004">
      <c r="A212" s="55" t="s">
        <v>143</v>
      </c>
      <c r="B212" s="55"/>
      <c r="C212" s="55"/>
      <c r="D212" s="55"/>
      <c r="E212" s="55"/>
      <c r="F212" s="55"/>
      <c r="G212" s="55"/>
      <c r="H212" s="55"/>
      <c r="I212" s="55"/>
    </row>
    <row r="213" spans="1:9" ht="24" x14ac:dyDescent="0.55000000000000004">
      <c r="A213" s="21"/>
      <c r="B213" s="21"/>
      <c r="C213" s="21"/>
      <c r="D213" s="21"/>
      <c r="E213" s="21"/>
      <c r="F213" s="21"/>
      <c r="G213" s="21"/>
      <c r="H213" s="21"/>
      <c r="I213" s="21"/>
    </row>
    <row r="214" spans="1:9" ht="24" x14ac:dyDescent="0.55000000000000004">
      <c r="A214" s="56" t="s">
        <v>155</v>
      </c>
      <c r="B214" s="56"/>
      <c r="C214" s="56"/>
      <c r="D214" s="56"/>
      <c r="E214" s="56"/>
      <c r="F214" s="56"/>
      <c r="G214" s="56"/>
      <c r="H214" s="56"/>
      <c r="I214" s="56"/>
    </row>
    <row r="215" spans="1:9" ht="24" x14ac:dyDescent="0.55000000000000004">
      <c r="A215" s="44" t="s">
        <v>0</v>
      </c>
      <c r="B215" s="45" t="s">
        <v>151</v>
      </c>
      <c r="C215" s="44" t="s">
        <v>2</v>
      </c>
      <c r="D215" s="44">
        <v>0</v>
      </c>
      <c r="E215" s="44">
        <v>1</v>
      </c>
      <c r="F215" s="44">
        <v>2</v>
      </c>
      <c r="G215" s="44">
        <v>3</v>
      </c>
      <c r="H215" s="44" t="s">
        <v>3</v>
      </c>
      <c r="I215" s="44" t="s">
        <v>4</v>
      </c>
    </row>
    <row r="216" spans="1:9" ht="24" x14ac:dyDescent="0.55000000000000004">
      <c r="A216" s="3" t="s">
        <v>224</v>
      </c>
      <c r="B216" s="3" t="s">
        <v>225</v>
      </c>
      <c r="C216" s="2">
        <v>1</v>
      </c>
      <c r="D216" s="2">
        <v>2</v>
      </c>
      <c r="E216" s="2">
        <v>11</v>
      </c>
      <c r="F216" s="2">
        <v>83</v>
      </c>
      <c r="G216" s="2">
        <v>502</v>
      </c>
      <c r="H216" s="2">
        <v>598</v>
      </c>
      <c r="I216" s="4">
        <f t="shared" ref="I216:I241" si="14">($D$5*D216+$E$5*E216+$F$5*F216+$G$5*G216)/H216</f>
        <v>2.8143812709030098</v>
      </c>
    </row>
    <row r="217" spans="1:9" ht="24" x14ac:dyDescent="0.55000000000000004">
      <c r="A217" s="3" t="s">
        <v>226</v>
      </c>
      <c r="B217" s="3" t="s">
        <v>227</v>
      </c>
      <c r="C217" s="2">
        <v>1</v>
      </c>
      <c r="D217" s="2">
        <v>3</v>
      </c>
      <c r="E217" s="2">
        <v>1</v>
      </c>
      <c r="F217" s="2">
        <v>16</v>
      </c>
      <c r="G217" s="2">
        <v>52</v>
      </c>
      <c r="H217" s="2">
        <v>72</v>
      </c>
      <c r="I217" s="4">
        <f t="shared" si="14"/>
        <v>2.625</v>
      </c>
    </row>
    <row r="218" spans="1:9" ht="24" x14ac:dyDescent="0.55000000000000004">
      <c r="A218" s="3" t="s">
        <v>228</v>
      </c>
      <c r="B218" s="3" t="s">
        <v>10</v>
      </c>
      <c r="C218" s="2">
        <v>1</v>
      </c>
      <c r="D218" s="2">
        <v>0</v>
      </c>
      <c r="E218" s="2">
        <v>5</v>
      </c>
      <c r="F218" s="2">
        <v>213</v>
      </c>
      <c r="G218" s="2">
        <v>380</v>
      </c>
      <c r="H218" s="2">
        <v>598</v>
      </c>
      <c r="I218" s="4">
        <f t="shared" si="14"/>
        <v>2.6270903010033444</v>
      </c>
    </row>
    <row r="219" spans="1:9" ht="24" x14ac:dyDescent="0.55000000000000004">
      <c r="A219" s="3" t="s">
        <v>229</v>
      </c>
      <c r="B219" s="3" t="s">
        <v>230</v>
      </c>
      <c r="C219" s="2">
        <v>1.5</v>
      </c>
      <c r="D219" s="2">
        <v>2</v>
      </c>
      <c r="E219" s="2">
        <v>6</v>
      </c>
      <c r="F219" s="2">
        <v>81</v>
      </c>
      <c r="G219" s="2">
        <v>372</v>
      </c>
      <c r="H219" s="2">
        <v>461</v>
      </c>
      <c r="I219" s="4">
        <f t="shared" si="14"/>
        <v>2.7852494577006506</v>
      </c>
    </row>
    <row r="220" spans="1:9" ht="24" x14ac:dyDescent="0.55000000000000004">
      <c r="A220" s="3" t="s">
        <v>231</v>
      </c>
      <c r="B220" s="3" t="s">
        <v>232</v>
      </c>
      <c r="C220" s="2">
        <v>0.5</v>
      </c>
      <c r="D220" s="2">
        <v>0</v>
      </c>
      <c r="E220" s="2">
        <v>0</v>
      </c>
      <c r="F220" s="2">
        <v>0</v>
      </c>
      <c r="G220" s="2">
        <v>98</v>
      </c>
      <c r="H220" s="2">
        <v>98</v>
      </c>
      <c r="I220" s="4">
        <f t="shared" si="14"/>
        <v>3</v>
      </c>
    </row>
    <row r="221" spans="1:9" ht="24" x14ac:dyDescent="0.55000000000000004">
      <c r="A221" s="3" t="s">
        <v>233</v>
      </c>
      <c r="B221" s="3" t="s">
        <v>230</v>
      </c>
      <c r="C221" s="2">
        <v>2</v>
      </c>
      <c r="D221" s="2">
        <v>0</v>
      </c>
      <c r="E221" s="2">
        <v>0</v>
      </c>
      <c r="F221" s="2">
        <v>0</v>
      </c>
      <c r="G221" s="2">
        <v>98</v>
      </c>
      <c r="H221" s="2">
        <v>98</v>
      </c>
      <c r="I221" s="4">
        <f t="shared" si="14"/>
        <v>3</v>
      </c>
    </row>
    <row r="222" spans="1:9" ht="24" x14ac:dyDescent="0.55000000000000004">
      <c r="A222" s="3" t="s">
        <v>234</v>
      </c>
      <c r="B222" s="3" t="s">
        <v>235</v>
      </c>
      <c r="C222" s="2">
        <v>0.5</v>
      </c>
      <c r="D222" s="2">
        <v>1</v>
      </c>
      <c r="E222" s="2">
        <v>7</v>
      </c>
      <c r="F222" s="2">
        <v>176</v>
      </c>
      <c r="G222" s="2">
        <v>414</v>
      </c>
      <c r="H222" s="2">
        <v>598</v>
      </c>
      <c r="I222" s="4">
        <f t="shared" si="14"/>
        <v>2.6772575250836121</v>
      </c>
    </row>
    <row r="223" spans="1:9" ht="24" x14ac:dyDescent="0.55000000000000004">
      <c r="A223" s="3" t="s">
        <v>236</v>
      </c>
      <c r="B223" s="3" t="s">
        <v>237</v>
      </c>
      <c r="C223" s="2">
        <v>2</v>
      </c>
      <c r="D223" s="2">
        <v>1</v>
      </c>
      <c r="E223" s="2">
        <v>0</v>
      </c>
      <c r="F223" s="2">
        <v>11</v>
      </c>
      <c r="G223" s="2">
        <v>416</v>
      </c>
      <c r="H223" s="2">
        <v>428</v>
      </c>
      <c r="I223" s="4">
        <f t="shared" si="14"/>
        <v>2.9672897196261681</v>
      </c>
    </row>
    <row r="224" spans="1:9" ht="24" x14ac:dyDescent="0.55000000000000004">
      <c r="A224" s="3" t="s">
        <v>238</v>
      </c>
      <c r="B224" s="3" t="s">
        <v>239</v>
      </c>
      <c r="C224" s="2">
        <v>1.5</v>
      </c>
      <c r="D224" s="2">
        <v>1</v>
      </c>
      <c r="E224" s="2">
        <v>0</v>
      </c>
      <c r="F224" s="2">
        <v>12</v>
      </c>
      <c r="G224" s="2">
        <v>415</v>
      </c>
      <c r="H224" s="2">
        <v>428</v>
      </c>
      <c r="I224" s="4">
        <f t="shared" si="14"/>
        <v>2.9649532710280373</v>
      </c>
    </row>
    <row r="225" spans="1:9" ht="24" x14ac:dyDescent="0.55000000000000004">
      <c r="A225" s="3" t="s">
        <v>240</v>
      </c>
      <c r="B225" s="3" t="s">
        <v>241</v>
      </c>
      <c r="C225" s="2">
        <v>1.5</v>
      </c>
      <c r="D225" s="2">
        <v>1</v>
      </c>
      <c r="E225" s="2">
        <v>4</v>
      </c>
      <c r="F225" s="2">
        <v>59</v>
      </c>
      <c r="G225" s="2">
        <v>364</v>
      </c>
      <c r="H225" s="2">
        <v>428</v>
      </c>
      <c r="I225" s="4">
        <f t="shared" si="14"/>
        <v>2.8364485981308412</v>
      </c>
    </row>
    <row r="226" spans="1:9" ht="24" x14ac:dyDescent="0.55000000000000004">
      <c r="A226" s="3" t="s">
        <v>242</v>
      </c>
      <c r="B226" s="3" t="s">
        <v>243</v>
      </c>
      <c r="C226" s="2">
        <v>1</v>
      </c>
      <c r="D226" s="2">
        <v>2</v>
      </c>
      <c r="E226" s="2">
        <v>0</v>
      </c>
      <c r="F226" s="2">
        <v>0</v>
      </c>
      <c r="G226" s="2">
        <v>398</v>
      </c>
      <c r="H226" s="2">
        <v>400</v>
      </c>
      <c r="I226" s="4">
        <f t="shared" si="14"/>
        <v>2.9849999999999999</v>
      </c>
    </row>
    <row r="227" spans="1:9" ht="24" x14ac:dyDescent="0.55000000000000004">
      <c r="A227" s="3" t="s">
        <v>244</v>
      </c>
      <c r="B227" s="3" t="s">
        <v>237</v>
      </c>
      <c r="C227" s="2">
        <v>2</v>
      </c>
      <c r="D227" s="2">
        <v>0</v>
      </c>
      <c r="E227" s="2">
        <v>0</v>
      </c>
      <c r="F227" s="2">
        <v>9</v>
      </c>
      <c r="G227" s="2">
        <v>89</v>
      </c>
      <c r="H227" s="2">
        <v>98</v>
      </c>
      <c r="I227" s="4">
        <f t="shared" si="14"/>
        <v>2.9081632653061225</v>
      </c>
    </row>
    <row r="228" spans="1:9" ht="24" x14ac:dyDescent="0.55000000000000004">
      <c r="A228" s="3" t="s">
        <v>245</v>
      </c>
      <c r="B228" s="3" t="s">
        <v>239</v>
      </c>
      <c r="C228" s="2">
        <v>1.5</v>
      </c>
      <c r="D228" s="2">
        <v>0</v>
      </c>
      <c r="E228" s="2">
        <v>0</v>
      </c>
      <c r="F228" s="2">
        <v>3</v>
      </c>
      <c r="G228" s="2">
        <v>95</v>
      </c>
      <c r="H228" s="2">
        <v>98</v>
      </c>
      <c r="I228" s="4">
        <f t="shared" si="14"/>
        <v>2.9693877551020407</v>
      </c>
    </row>
    <row r="229" spans="1:9" ht="24" x14ac:dyDescent="0.55000000000000004">
      <c r="A229" s="3" t="s">
        <v>246</v>
      </c>
      <c r="B229" s="3" t="s">
        <v>241</v>
      </c>
      <c r="C229" s="2">
        <v>1.5</v>
      </c>
      <c r="D229" s="2">
        <v>0</v>
      </c>
      <c r="E229" s="2">
        <v>0</v>
      </c>
      <c r="F229" s="2">
        <v>0</v>
      </c>
      <c r="G229" s="2">
        <v>98</v>
      </c>
      <c r="H229" s="2">
        <v>98</v>
      </c>
      <c r="I229" s="4">
        <f t="shared" si="14"/>
        <v>3</v>
      </c>
    </row>
    <row r="230" spans="1:9" ht="24" x14ac:dyDescent="0.55000000000000004">
      <c r="A230" s="3" t="s">
        <v>247</v>
      </c>
      <c r="B230" s="3" t="s">
        <v>248</v>
      </c>
      <c r="C230" s="2">
        <v>1</v>
      </c>
      <c r="D230" s="2">
        <v>1</v>
      </c>
      <c r="E230" s="2">
        <v>0</v>
      </c>
      <c r="F230" s="2">
        <v>1</v>
      </c>
      <c r="G230" s="2">
        <v>498</v>
      </c>
      <c r="H230" s="2">
        <v>500</v>
      </c>
      <c r="I230" s="4">
        <f t="shared" si="14"/>
        <v>2.992</v>
      </c>
    </row>
    <row r="231" spans="1:9" ht="24" x14ac:dyDescent="0.55000000000000004">
      <c r="A231" s="3" t="s">
        <v>249</v>
      </c>
      <c r="B231" s="3" t="s">
        <v>250</v>
      </c>
      <c r="C231" s="2">
        <v>1</v>
      </c>
      <c r="D231" s="2">
        <v>0</v>
      </c>
      <c r="E231" s="2">
        <v>0</v>
      </c>
      <c r="F231" s="2">
        <v>2</v>
      </c>
      <c r="G231" s="2">
        <v>31</v>
      </c>
      <c r="H231" s="2">
        <v>33</v>
      </c>
      <c r="I231" s="4">
        <f t="shared" si="14"/>
        <v>2.9393939393939394</v>
      </c>
    </row>
    <row r="232" spans="1:9" ht="24" x14ac:dyDescent="0.55000000000000004">
      <c r="A232" s="3" t="s">
        <v>251</v>
      </c>
      <c r="B232" s="3" t="s">
        <v>34</v>
      </c>
      <c r="C232" s="2">
        <v>0.5</v>
      </c>
      <c r="D232" s="2">
        <v>2</v>
      </c>
      <c r="E232" s="2">
        <v>0</v>
      </c>
      <c r="F232" s="2">
        <v>4</v>
      </c>
      <c r="G232" s="2">
        <v>592</v>
      </c>
      <c r="H232" s="2">
        <v>598</v>
      </c>
      <c r="I232" s="4">
        <f t="shared" si="14"/>
        <v>2.9832775919732439</v>
      </c>
    </row>
    <row r="233" spans="1:9" ht="24" x14ac:dyDescent="0.55000000000000004">
      <c r="A233" s="3" t="s">
        <v>252</v>
      </c>
      <c r="B233" s="3" t="s">
        <v>198</v>
      </c>
      <c r="C233" s="2">
        <v>0.5</v>
      </c>
      <c r="D233" s="2">
        <v>2</v>
      </c>
      <c r="E233" s="2">
        <v>0</v>
      </c>
      <c r="F233" s="2">
        <v>0</v>
      </c>
      <c r="G233" s="2">
        <v>470</v>
      </c>
      <c r="H233" s="2">
        <v>472</v>
      </c>
      <c r="I233" s="4">
        <f t="shared" si="14"/>
        <v>2.9872881355932202</v>
      </c>
    </row>
    <row r="234" spans="1:9" ht="24" x14ac:dyDescent="0.55000000000000004">
      <c r="A234" s="3" t="s">
        <v>253</v>
      </c>
      <c r="B234" s="3" t="s">
        <v>254</v>
      </c>
      <c r="C234" s="2">
        <v>1</v>
      </c>
      <c r="D234" s="2">
        <v>3</v>
      </c>
      <c r="E234" s="2">
        <v>0</v>
      </c>
      <c r="F234" s="2">
        <v>18</v>
      </c>
      <c r="G234" s="2">
        <v>577</v>
      </c>
      <c r="H234" s="2">
        <v>598</v>
      </c>
      <c r="I234" s="4">
        <f t="shared" si="14"/>
        <v>2.9548494983277593</v>
      </c>
    </row>
    <row r="235" spans="1:9" ht="24" x14ac:dyDescent="0.55000000000000004">
      <c r="A235" s="3" t="s">
        <v>255</v>
      </c>
      <c r="B235" s="3" t="s">
        <v>256</v>
      </c>
      <c r="C235" s="2">
        <v>0.5</v>
      </c>
      <c r="D235" s="2">
        <v>1</v>
      </c>
      <c r="E235" s="2">
        <v>0</v>
      </c>
      <c r="F235" s="2">
        <v>0</v>
      </c>
      <c r="G235" s="2">
        <v>597</v>
      </c>
      <c r="H235" s="2">
        <v>598</v>
      </c>
      <c r="I235" s="4">
        <f t="shared" si="14"/>
        <v>2.9949832775919734</v>
      </c>
    </row>
    <row r="236" spans="1:9" ht="24" x14ac:dyDescent="0.55000000000000004">
      <c r="A236" s="3" t="s">
        <v>257</v>
      </c>
      <c r="B236" s="3" t="s">
        <v>258</v>
      </c>
      <c r="C236" s="2">
        <v>0.5</v>
      </c>
      <c r="D236" s="2">
        <v>2</v>
      </c>
      <c r="E236" s="2">
        <v>0</v>
      </c>
      <c r="F236" s="2">
        <v>0</v>
      </c>
      <c r="G236" s="2">
        <v>596</v>
      </c>
      <c r="H236" s="2">
        <v>598</v>
      </c>
      <c r="I236" s="4">
        <f t="shared" si="14"/>
        <v>2.9899665551839463</v>
      </c>
    </row>
    <row r="237" spans="1:9" ht="24" x14ac:dyDescent="0.55000000000000004">
      <c r="A237" s="3" t="s">
        <v>259</v>
      </c>
      <c r="B237" s="3" t="s">
        <v>260</v>
      </c>
      <c r="C237" s="2">
        <v>0.5</v>
      </c>
      <c r="D237" s="2">
        <v>3</v>
      </c>
      <c r="E237" s="2">
        <v>0</v>
      </c>
      <c r="F237" s="2">
        <v>56</v>
      </c>
      <c r="G237" s="2">
        <v>539</v>
      </c>
      <c r="H237" s="2">
        <v>598</v>
      </c>
      <c r="I237" s="4">
        <f t="shared" si="14"/>
        <v>2.8913043478260869</v>
      </c>
    </row>
    <row r="238" spans="1:9" ht="24" x14ac:dyDescent="0.55000000000000004">
      <c r="A238" s="3" t="s">
        <v>261</v>
      </c>
      <c r="B238" s="3" t="s">
        <v>262</v>
      </c>
      <c r="C238" s="2">
        <v>1</v>
      </c>
      <c r="D238" s="2">
        <v>0</v>
      </c>
      <c r="E238" s="2">
        <v>0</v>
      </c>
      <c r="F238" s="2">
        <v>14</v>
      </c>
      <c r="G238" s="2">
        <v>58</v>
      </c>
      <c r="H238" s="2">
        <v>72</v>
      </c>
      <c r="I238" s="4">
        <f t="shared" si="14"/>
        <v>2.8055555555555554</v>
      </c>
    </row>
    <row r="239" spans="1:9" ht="24" x14ac:dyDescent="0.55000000000000004">
      <c r="A239" s="3" t="s">
        <v>263</v>
      </c>
      <c r="B239" s="3" t="s">
        <v>264</v>
      </c>
      <c r="C239" s="2">
        <v>1</v>
      </c>
      <c r="D239" s="2">
        <v>0</v>
      </c>
      <c r="E239" s="2">
        <v>0</v>
      </c>
      <c r="F239" s="2">
        <v>0</v>
      </c>
      <c r="G239" s="2">
        <v>28</v>
      </c>
      <c r="H239" s="2">
        <v>28</v>
      </c>
      <c r="I239" s="4">
        <f t="shared" si="14"/>
        <v>3</v>
      </c>
    </row>
    <row r="240" spans="1:9" ht="24" x14ac:dyDescent="0.55000000000000004">
      <c r="A240" s="3" t="s">
        <v>265</v>
      </c>
      <c r="B240" s="3" t="s">
        <v>129</v>
      </c>
      <c r="C240" s="2">
        <v>1</v>
      </c>
      <c r="D240" s="2">
        <v>0</v>
      </c>
      <c r="E240" s="2">
        <v>0</v>
      </c>
      <c r="F240" s="2">
        <v>21</v>
      </c>
      <c r="G240" s="2">
        <v>51</v>
      </c>
      <c r="H240" s="2">
        <v>72</v>
      </c>
      <c r="I240" s="4">
        <f t="shared" si="14"/>
        <v>2.7083333333333335</v>
      </c>
    </row>
    <row r="241" spans="1:9" ht="24" x14ac:dyDescent="0.55000000000000004">
      <c r="A241" s="3" t="s">
        <v>266</v>
      </c>
      <c r="B241" s="3" t="s">
        <v>267</v>
      </c>
      <c r="C241" s="2">
        <v>1</v>
      </c>
      <c r="D241" s="2">
        <v>0</v>
      </c>
      <c r="E241" s="2">
        <v>0</v>
      </c>
      <c r="F241" s="2">
        <v>4</v>
      </c>
      <c r="G241" s="2">
        <v>35</v>
      </c>
      <c r="H241" s="2">
        <v>39</v>
      </c>
      <c r="I241" s="4">
        <f t="shared" si="14"/>
        <v>2.8974358974358974</v>
      </c>
    </row>
    <row r="242" spans="1:9" ht="24" x14ac:dyDescent="0.55000000000000004">
      <c r="A242" s="3" t="s">
        <v>268</v>
      </c>
      <c r="B242" s="3" t="s">
        <v>269</v>
      </c>
      <c r="C242" s="2">
        <v>1</v>
      </c>
      <c r="D242" s="2">
        <v>0</v>
      </c>
      <c r="E242" s="2">
        <v>0</v>
      </c>
      <c r="F242" s="2">
        <v>0</v>
      </c>
      <c r="G242" s="2">
        <v>98</v>
      </c>
      <c r="H242" s="2">
        <v>98</v>
      </c>
      <c r="I242" s="4">
        <f t="shared" ref="I242:I254" si="15">($D$5*D242+$E$5*E242+$F$5*F242+$G$5*G242)/H242</f>
        <v>3</v>
      </c>
    </row>
    <row r="243" spans="1:9" ht="24" x14ac:dyDescent="0.55000000000000004">
      <c r="A243" s="3" t="s">
        <v>270</v>
      </c>
      <c r="B243" s="3" t="s">
        <v>271</v>
      </c>
      <c r="C243" s="2">
        <v>0.5</v>
      </c>
      <c r="D243" s="2">
        <v>0</v>
      </c>
      <c r="E243" s="2">
        <v>0</v>
      </c>
      <c r="F243" s="2">
        <v>0</v>
      </c>
      <c r="G243" s="2">
        <v>598</v>
      </c>
      <c r="H243" s="2">
        <v>598</v>
      </c>
      <c r="I243" s="4">
        <f>($D$5*D243+$E$5*E243+$F$5*F243+$G$5*G243)/H243</f>
        <v>3</v>
      </c>
    </row>
    <row r="244" spans="1:9" ht="24" x14ac:dyDescent="0.55000000000000004">
      <c r="A244" s="56" t="s">
        <v>156</v>
      </c>
      <c r="B244" s="56"/>
      <c r="C244" s="56"/>
      <c r="D244" s="56"/>
      <c r="E244" s="56"/>
      <c r="F244" s="56"/>
      <c r="G244" s="56"/>
      <c r="H244" s="56"/>
      <c r="I244" s="56"/>
    </row>
    <row r="245" spans="1:9" ht="24" x14ac:dyDescent="0.55000000000000004">
      <c r="A245" s="44" t="s">
        <v>0</v>
      </c>
      <c r="B245" s="45" t="s">
        <v>151</v>
      </c>
      <c r="C245" s="44" t="s">
        <v>2</v>
      </c>
      <c r="D245" s="44">
        <v>0</v>
      </c>
      <c r="E245" s="44">
        <v>1</v>
      </c>
      <c r="F245" s="44">
        <v>2</v>
      </c>
      <c r="G245" s="44">
        <v>3</v>
      </c>
      <c r="H245" s="44" t="s">
        <v>3</v>
      </c>
      <c r="I245" s="44" t="s">
        <v>4</v>
      </c>
    </row>
    <row r="246" spans="1:9" ht="24" x14ac:dyDescent="0.55000000000000004">
      <c r="A246" s="3" t="s">
        <v>272</v>
      </c>
      <c r="B246" s="3" t="s">
        <v>273</v>
      </c>
      <c r="C246" s="2">
        <v>1</v>
      </c>
      <c r="D246" s="2">
        <v>2</v>
      </c>
      <c r="E246" s="2">
        <v>12</v>
      </c>
      <c r="F246" s="2">
        <v>29</v>
      </c>
      <c r="G246" s="2">
        <v>555</v>
      </c>
      <c r="H246" s="2">
        <v>598</v>
      </c>
      <c r="I246" s="4">
        <f t="shared" si="15"/>
        <v>2.9013377926421406</v>
      </c>
    </row>
    <row r="247" spans="1:9" ht="24" x14ac:dyDescent="0.55000000000000004">
      <c r="A247" s="3" t="s">
        <v>274</v>
      </c>
      <c r="B247" s="3" t="s">
        <v>269</v>
      </c>
      <c r="C247" s="2">
        <v>1</v>
      </c>
      <c r="D247" s="2">
        <v>2</v>
      </c>
      <c r="E247" s="2">
        <v>0</v>
      </c>
      <c r="F247" s="2">
        <v>40</v>
      </c>
      <c r="G247" s="2">
        <v>458</v>
      </c>
      <c r="H247" s="2">
        <v>500</v>
      </c>
      <c r="I247" s="4">
        <f t="shared" si="15"/>
        <v>2.9079999999999999</v>
      </c>
    </row>
    <row r="248" spans="1:9" ht="24" x14ac:dyDescent="0.55000000000000004">
      <c r="A248" s="3" t="s">
        <v>275</v>
      </c>
      <c r="B248" s="3" t="s">
        <v>68</v>
      </c>
      <c r="C248" s="2">
        <v>1</v>
      </c>
      <c r="D248" s="2">
        <v>0</v>
      </c>
      <c r="E248" s="2">
        <v>0</v>
      </c>
      <c r="F248" s="2">
        <v>5</v>
      </c>
      <c r="G248" s="2">
        <v>34</v>
      </c>
      <c r="H248" s="2">
        <v>39</v>
      </c>
      <c r="I248" s="4">
        <f t="shared" si="15"/>
        <v>2.8717948717948718</v>
      </c>
    </row>
    <row r="249" spans="1:9" ht="24" x14ac:dyDescent="0.55000000000000004">
      <c r="A249" s="3" t="s">
        <v>276</v>
      </c>
      <c r="B249" s="3" t="s">
        <v>117</v>
      </c>
      <c r="C249" s="2">
        <v>1</v>
      </c>
      <c r="D249" s="2">
        <v>0</v>
      </c>
      <c r="E249" s="2">
        <v>0</v>
      </c>
      <c r="F249" s="2">
        <v>5</v>
      </c>
      <c r="G249" s="2">
        <v>34</v>
      </c>
      <c r="H249" s="2">
        <v>39</v>
      </c>
      <c r="I249" s="4">
        <f t="shared" si="15"/>
        <v>2.8717948717948718</v>
      </c>
    </row>
    <row r="250" spans="1:9" ht="24" x14ac:dyDescent="0.55000000000000004">
      <c r="A250" s="3" t="s">
        <v>277</v>
      </c>
      <c r="B250" s="3" t="s">
        <v>271</v>
      </c>
      <c r="C250" s="2">
        <v>0.5</v>
      </c>
      <c r="D250" s="2">
        <v>2</v>
      </c>
      <c r="E250" s="2">
        <v>0</v>
      </c>
      <c r="F250" s="2">
        <v>30</v>
      </c>
      <c r="G250" s="2">
        <v>565</v>
      </c>
      <c r="H250" s="2">
        <v>598</v>
      </c>
      <c r="I250" s="4">
        <f t="shared" si="15"/>
        <v>2.9347826086956523</v>
      </c>
    </row>
    <row r="251" spans="1:9" ht="24" x14ac:dyDescent="0.55000000000000004">
      <c r="A251" s="3" t="s">
        <v>278</v>
      </c>
      <c r="B251" s="3" t="s">
        <v>138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598</v>
      </c>
      <c r="I251" s="4">
        <f t="shared" si="15"/>
        <v>0</v>
      </c>
    </row>
    <row r="252" spans="1:9" ht="24" x14ac:dyDescent="0.55000000000000004">
      <c r="A252" s="3" t="s">
        <v>279</v>
      </c>
      <c r="B252" s="3" t="s">
        <v>280</v>
      </c>
      <c r="C252" s="2">
        <v>0</v>
      </c>
      <c r="D252" s="2">
        <v>2</v>
      </c>
      <c r="E252" s="2">
        <v>0</v>
      </c>
      <c r="F252" s="2">
        <v>0</v>
      </c>
      <c r="G252" s="2">
        <v>596</v>
      </c>
      <c r="H252" s="2">
        <v>598</v>
      </c>
      <c r="I252" s="4">
        <f t="shared" si="15"/>
        <v>2.9899665551839463</v>
      </c>
    </row>
    <row r="253" spans="1:9" ht="24" x14ac:dyDescent="0.55000000000000004">
      <c r="A253" s="3" t="s">
        <v>281</v>
      </c>
      <c r="B253" s="3" t="s">
        <v>282</v>
      </c>
      <c r="C253" s="2">
        <v>0</v>
      </c>
      <c r="D253" s="2">
        <v>1</v>
      </c>
      <c r="E253" s="2">
        <v>0</v>
      </c>
      <c r="F253" s="2">
        <v>0</v>
      </c>
      <c r="G253" s="2">
        <v>335</v>
      </c>
      <c r="H253" s="2">
        <v>500</v>
      </c>
      <c r="I253" s="4">
        <f t="shared" si="15"/>
        <v>2.0099999999999998</v>
      </c>
    </row>
    <row r="254" spans="1:9" ht="24" x14ac:dyDescent="0.55000000000000004">
      <c r="A254" s="3" t="s">
        <v>136</v>
      </c>
      <c r="B254" s="3" t="s">
        <v>283</v>
      </c>
      <c r="C254" s="2">
        <v>1</v>
      </c>
      <c r="D254" s="2">
        <v>3</v>
      </c>
      <c r="E254" s="2">
        <v>0</v>
      </c>
      <c r="F254" s="2">
        <v>50</v>
      </c>
      <c r="G254" s="2">
        <v>443</v>
      </c>
      <c r="H254" s="2">
        <v>500</v>
      </c>
      <c r="I254" s="4">
        <f t="shared" si="15"/>
        <v>2.8580000000000001</v>
      </c>
    </row>
    <row r="255" spans="1:9" ht="24" x14ac:dyDescent="0.55000000000000004">
      <c r="A255" s="26"/>
      <c r="B255" s="7" t="s">
        <v>3</v>
      </c>
      <c r="C255" s="36">
        <f t="shared" ref="C255:H255" si="16">SUM(C216:C254)</f>
        <v>35</v>
      </c>
      <c r="D255" s="36">
        <f t="shared" si="16"/>
        <v>39</v>
      </c>
      <c r="E255" s="2">
        <f t="shared" si="16"/>
        <v>47</v>
      </c>
      <c r="F255" s="2">
        <f t="shared" si="16"/>
        <v>944</v>
      </c>
      <c r="G255" s="2">
        <f t="shared" si="16"/>
        <v>11582</v>
      </c>
      <c r="H255" s="2">
        <f t="shared" si="16"/>
        <v>13373</v>
      </c>
      <c r="I255" s="12"/>
    </row>
    <row r="256" spans="1:9" ht="24" x14ac:dyDescent="0.55000000000000004">
      <c r="A256" s="6"/>
      <c r="B256" s="22" t="s">
        <v>147</v>
      </c>
      <c r="C256" s="27"/>
      <c r="D256" s="37">
        <f>D255*100/$H$255</f>
        <v>0.29163239362895388</v>
      </c>
      <c r="E256" s="37">
        <f t="shared" ref="E256:H256" si="17">E255*100/$H$255</f>
        <v>0.35145442309130337</v>
      </c>
      <c r="F256" s="37">
        <f t="shared" si="17"/>
        <v>7.0589994765572426</v>
      </c>
      <c r="G256" s="37">
        <f t="shared" si="17"/>
        <v>86.607343154116506</v>
      </c>
      <c r="H256" s="37">
        <f t="shared" si="17"/>
        <v>100</v>
      </c>
      <c r="I256" s="12"/>
    </row>
    <row r="257" spans="1:9" ht="24" x14ac:dyDescent="0.55000000000000004">
      <c r="A257" s="26"/>
      <c r="B257" s="39" t="s">
        <v>4</v>
      </c>
      <c r="C257" s="40"/>
      <c r="D257" s="35"/>
      <c r="E257" s="5"/>
      <c r="F257" s="5"/>
      <c r="G257" s="5"/>
      <c r="H257" s="5"/>
      <c r="I257" s="13">
        <f>(I216*C216+I217*C217+I218*C218+I219*C219+I220*C220+I221*C221+I222*C222+I223*C223+I224*C224+I225*C225+I226*C226+I227*C227+I228*C228+I229*C229+I230*C230+I231*C231+I232*C232+I233*C233+I234*C234+I237*C237+I238*C238+I239*C239+I240*C240+I241*C241+I242*C242+I243*C243+I246*C246+I247*C247+I248*C248+I249*C249+I250*C250+I251*C251+I252*C252+I253*C253+I254*C254)/C255</f>
        <v>2.8166253437022162</v>
      </c>
    </row>
    <row r="263" spans="1:9" ht="24" x14ac:dyDescent="0.55000000000000004">
      <c r="A263" s="56" t="s">
        <v>157</v>
      </c>
      <c r="B263" s="56"/>
      <c r="C263" s="56"/>
      <c r="D263" s="56"/>
      <c r="E263" s="56"/>
      <c r="F263" s="56"/>
      <c r="G263" s="56"/>
      <c r="H263" s="56"/>
      <c r="I263" s="56"/>
    </row>
    <row r="264" spans="1:9" ht="24" x14ac:dyDescent="0.55000000000000004">
      <c r="A264" s="44" t="s">
        <v>0</v>
      </c>
      <c r="B264" s="45" t="s">
        <v>1</v>
      </c>
      <c r="C264" s="44" t="s">
        <v>2</v>
      </c>
      <c r="D264" s="44">
        <v>0</v>
      </c>
      <c r="E264" s="44">
        <v>1</v>
      </c>
      <c r="F264" s="44">
        <v>2</v>
      </c>
      <c r="G264" s="44">
        <v>3</v>
      </c>
      <c r="H264" s="44" t="s">
        <v>3</v>
      </c>
      <c r="I264" s="44" t="s">
        <v>4</v>
      </c>
    </row>
    <row r="265" spans="1:9" ht="24" x14ac:dyDescent="0.55000000000000004">
      <c r="A265" s="26"/>
      <c r="B265" s="7" t="s">
        <v>3</v>
      </c>
      <c r="C265" s="38"/>
      <c r="D265" s="36">
        <f>D255+D198</f>
        <v>50</v>
      </c>
      <c r="E265" s="36">
        <f>E255+E198</f>
        <v>198</v>
      </c>
      <c r="F265" s="36">
        <f>F255+F198</f>
        <v>2074</v>
      </c>
      <c r="G265" s="36">
        <f>G255+G198</f>
        <v>21253</v>
      </c>
      <c r="H265" s="36">
        <f>H255+H198</f>
        <v>24334</v>
      </c>
      <c r="I265" s="12"/>
    </row>
    <row r="266" spans="1:9" ht="24" x14ac:dyDescent="0.55000000000000004">
      <c r="A266" s="6"/>
      <c r="B266" s="22" t="s">
        <v>147</v>
      </c>
      <c r="C266" s="27"/>
      <c r="D266" s="37">
        <f>D265*100/$H$265</f>
        <v>0.20547382263499631</v>
      </c>
      <c r="E266" s="37">
        <f t="shared" ref="E266:H266" si="18">E265*100/$H$265</f>
        <v>0.81367633763458536</v>
      </c>
      <c r="F266" s="37">
        <f t="shared" si="18"/>
        <v>8.5230541628996459</v>
      </c>
      <c r="G266" s="37">
        <f t="shared" si="18"/>
        <v>87.338703049231526</v>
      </c>
      <c r="H266" s="37">
        <f t="shared" si="18"/>
        <v>100</v>
      </c>
      <c r="I266" s="12"/>
    </row>
    <row r="267" spans="1:9" ht="24" x14ac:dyDescent="0.55000000000000004">
      <c r="A267" s="26"/>
      <c r="B267" s="39" t="s">
        <v>4</v>
      </c>
      <c r="C267" s="40"/>
      <c r="D267" s="35"/>
      <c r="E267" s="5"/>
      <c r="F267" s="5"/>
      <c r="G267" s="5"/>
      <c r="H267" s="5"/>
      <c r="I267" s="46">
        <f>(I257+I200)/2</f>
        <v>2.839863262155224</v>
      </c>
    </row>
    <row r="290" spans="1:9" ht="24" x14ac:dyDescent="0.55000000000000004">
      <c r="A290" s="55" t="s">
        <v>145</v>
      </c>
      <c r="B290" s="55"/>
      <c r="C290" s="55"/>
      <c r="D290" s="55"/>
      <c r="E290" s="55"/>
      <c r="F290" s="55"/>
      <c r="G290" s="55"/>
      <c r="H290" s="55"/>
      <c r="I290" s="55"/>
    </row>
    <row r="291" spans="1:9" ht="24" x14ac:dyDescent="0.55000000000000004">
      <c r="A291" s="55" t="s">
        <v>143</v>
      </c>
      <c r="B291" s="55"/>
      <c r="C291" s="55"/>
      <c r="D291" s="55"/>
      <c r="E291" s="55"/>
      <c r="F291" s="55"/>
      <c r="G291" s="55"/>
      <c r="H291" s="55"/>
      <c r="I291" s="55"/>
    </row>
    <row r="292" spans="1:9" ht="24" x14ac:dyDescent="0.55000000000000004">
      <c r="A292" s="21"/>
      <c r="B292" s="21"/>
      <c r="C292" s="21"/>
      <c r="D292" s="21"/>
      <c r="E292" s="21"/>
      <c r="F292" s="21"/>
      <c r="G292" s="21"/>
      <c r="H292" s="21"/>
      <c r="I292" s="21"/>
    </row>
    <row r="293" spans="1:9" ht="24" x14ac:dyDescent="0.55000000000000004">
      <c r="A293" s="56" t="s">
        <v>284</v>
      </c>
      <c r="B293" s="56"/>
      <c r="C293" s="56"/>
      <c r="D293" s="56"/>
      <c r="E293" s="56"/>
      <c r="F293" s="56"/>
      <c r="G293" s="56"/>
      <c r="H293" s="56"/>
      <c r="I293" s="56"/>
    </row>
    <row r="294" spans="1:9" ht="24" x14ac:dyDescent="0.55000000000000004">
      <c r="A294" s="47" t="s">
        <v>0</v>
      </c>
      <c r="B294" s="48" t="s">
        <v>151</v>
      </c>
      <c r="C294" s="47" t="s">
        <v>2</v>
      </c>
      <c r="D294" s="47">
        <v>0</v>
      </c>
      <c r="E294" s="47">
        <v>1</v>
      </c>
      <c r="F294" s="47">
        <v>2</v>
      </c>
      <c r="G294" s="47">
        <v>3</v>
      </c>
      <c r="H294" s="47" t="s">
        <v>3</v>
      </c>
      <c r="I294" s="47" t="s">
        <v>4</v>
      </c>
    </row>
    <row r="295" spans="1:9" ht="24" x14ac:dyDescent="0.55000000000000004">
      <c r="A295" s="3" t="s">
        <v>289</v>
      </c>
      <c r="B295" s="3" t="s">
        <v>290</v>
      </c>
      <c r="C295" s="49">
        <v>1</v>
      </c>
      <c r="D295" s="49">
        <v>0</v>
      </c>
      <c r="E295" s="49">
        <v>0</v>
      </c>
      <c r="F295" s="49">
        <v>0</v>
      </c>
      <c r="G295" s="49">
        <v>33</v>
      </c>
      <c r="H295" s="49">
        <v>33</v>
      </c>
      <c r="I295" s="4">
        <f>($D$5*D295+$E$5*E295+$F$5*F295+$G$5*G295)/H295</f>
        <v>3</v>
      </c>
    </row>
    <row r="296" spans="1:9" ht="24" x14ac:dyDescent="0.55000000000000004">
      <c r="A296" s="3" t="s">
        <v>291</v>
      </c>
      <c r="B296" s="3" t="s">
        <v>292</v>
      </c>
      <c r="C296" s="49">
        <v>1</v>
      </c>
      <c r="D296" s="49">
        <v>0</v>
      </c>
      <c r="E296" s="49">
        <v>30</v>
      </c>
      <c r="F296" s="49">
        <v>95</v>
      </c>
      <c r="G296" s="49">
        <v>395</v>
      </c>
      <c r="H296" s="49">
        <v>520</v>
      </c>
      <c r="I296" s="4">
        <f t="shared" ref="I296:I323" si="19">($D$5*D296+$E$5*E296+$F$5*F296+$G$5*G296)/H296</f>
        <v>2.7019230769230771</v>
      </c>
    </row>
    <row r="297" spans="1:9" ht="24" x14ac:dyDescent="0.55000000000000004">
      <c r="A297" s="3" t="s">
        <v>293</v>
      </c>
      <c r="B297" s="3" t="s">
        <v>294</v>
      </c>
      <c r="C297" s="49">
        <v>1</v>
      </c>
      <c r="D297" s="49">
        <v>0</v>
      </c>
      <c r="E297" s="49">
        <v>0</v>
      </c>
      <c r="F297" s="49">
        <v>80</v>
      </c>
      <c r="G297" s="49">
        <v>439</v>
      </c>
      <c r="H297" s="49">
        <v>520</v>
      </c>
      <c r="I297" s="4">
        <f t="shared" si="19"/>
        <v>2.8403846153846155</v>
      </c>
    </row>
    <row r="298" spans="1:9" ht="24" x14ac:dyDescent="0.55000000000000004">
      <c r="A298" s="3" t="s">
        <v>295</v>
      </c>
      <c r="B298" s="3" t="s">
        <v>296</v>
      </c>
      <c r="C298" s="49">
        <v>1.5</v>
      </c>
      <c r="D298" s="49">
        <v>0</v>
      </c>
      <c r="E298" s="49">
        <v>0</v>
      </c>
      <c r="F298" s="49">
        <v>46</v>
      </c>
      <c r="G298" s="49">
        <v>405</v>
      </c>
      <c r="H298" s="49">
        <v>451</v>
      </c>
      <c r="I298" s="4">
        <f t="shared" si="19"/>
        <v>2.8980044345898004</v>
      </c>
    </row>
    <row r="299" spans="1:9" ht="24" x14ac:dyDescent="0.55000000000000004">
      <c r="A299" s="3" t="s">
        <v>297</v>
      </c>
      <c r="B299" s="3" t="s">
        <v>298</v>
      </c>
      <c r="C299" s="49">
        <v>1.5</v>
      </c>
      <c r="D299" s="49">
        <v>0</v>
      </c>
      <c r="E299" s="49">
        <v>0</v>
      </c>
      <c r="F299" s="49">
        <v>1</v>
      </c>
      <c r="G299" s="49">
        <v>58</v>
      </c>
      <c r="H299" s="49">
        <v>59</v>
      </c>
      <c r="I299" s="4">
        <f t="shared" si="19"/>
        <v>2.9830508474576272</v>
      </c>
    </row>
    <row r="300" spans="1:9" ht="24" x14ac:dyDescent="0.55000000000000004">
      <c r="A300" s="3" t="s">
        <v>299</v>
      </c>
      <c r="B300" s="3" t="s">
        <v>237</v>
      </c>
      <c r="C300" s="49">
        <v>1.5</v>
      </c>
      <c r="D300" s="49">
        <v>0</v>
      </c>
      <c r="E300" s="49">
        <v>0</v>
      </c>
      <c r="F300" s="49">
        <v>0</v>
      </c>
      <c r="G300" s="49">
        <v>59</v>
      </c>
      <c r="H300" s="49">
        <v>59</v>
      </c>
      <c r="I300" s="4">
        <f t="shared" si="19"/>
        <v>3</v>
      </c>
    </row>
    <row r="301" spans="1:9" ht="24" x14ac:dyDescent="0.55000000000000004">
      <c r="A301" s="3" t="s">
        <v>300</v>
      </c>
      <c r="B301" s="3" t="s">
        <v>301</v>
      </c>
      <c r="C301" s="49">
        <v>1</v>
      </c>
      <c r="D301" s="49">
        <v>0</v>
      </c>
      <c r="E301" s="49">
        <v>0</v>
      </c>
      <c r="F301" s="49">
        <v>0</v>
      </c>
      <c r="G301" s="49">
        <v>59</v>
      </c>
      <c r="H301" s="49">
        <v>59</v>
      </c>
      <c r="I301" s="4">
        <f t="shared" si="19"/>
        <v>3</v>
      </c>
    </row>
    <row r="302" spans="1:9" ht="24" x14ac:dyDescent="0.55000000000000004">
      <c r="A302" s="3" t="s">
        <v>302</v>
      </c>
      <c r="B302" s="3" t="s">
        <v>241</v>
      </c>
      <c r="C302" s="49">
        <v>1.5</v>
      </c>
      <c r="D302" s="49">
        <v>0</v>
      </c>
      <c r="E302" s="49">
        <v>0</v>
      </c>
      <c r="F302" s="49">
        <v>6</v>
      </c>
      <c r="G302" s="49">
        <v>53</v>
      </c>
      <c r="H302" s="49">
        <v>59</v>
      </c>
      <c r="I302" s="4">
        <f t="shared" si="19"/>
        <v>2.8983050847457625</v>
      </c>
    </row>
    <row r="303" spans="1:9" ht="24" x14ac:dyDescent="0.55000000000000004">
      <c r="A303" s="3" t="s">
        <v>303</v>
      </c>
      <c r="B303" s="3" t="s">
        <v>189</v>
      </c>
      <c r="C303" s="49">
        <v>2</v>
      </c>
      <c r="D303" s="49">
        <v>0</v>
      </c>
      <c r="E303" s="49">
        <v>0</v>
      </c>
      <c r="F303" s="49">
        <v>0</v>
      </c>
      <c r="G303" s="49">
        <v>59</v>
      </c>
      <c r="H303" s="49">
        <v>59</v>
      </c>
      <c r="I303" s="4">
        <f t="shared" si="19"/>
        <v>3</v>
      </c>
    </row>
    <row r="304" spans="1:9" ht="24" x14ac:dyDescent="0.55000000000000004">
      <c r="A304" s="3" t="s">
        <v>304</v>
      </c>
      <c r="B304" s="3" t="s">
        <v>305</v>
      </c>
      <c r="C304" s="49">
        <v>1</v>
      </c>
      <c r="D304" s="49">
        <v>0</v>
      </c>
      <c r="E304" s="49">
        <v>0</v>
      </c>
      <c r="F304" s="49">
        <v>5</v>
      </c>
      <c r="G304" s="49">
        <v>38</v>
      </c>
      <c r="H304" s="49">
        <v>43</v>
      </c>
      <c r="I304" s="4">
        <f t="shared" si="19"/>
        <v>2.8837209302325579</v>
      </c>
    </row>
    <row r="305" spans="1:9" ht="24" x14ac:dyDescent="0.55000000000000004">
      <c r="A305" s="3" t="s">
        <v>306</v>
      </c>
      <c r="B305" s="3" t="s">
        <v>237</v>
      </c>
      <c r="C305" s="49">
        <v>2</v>
      </c>
      <c r="D305" s="49">
        <v>0</v>
      </c>
      <c r="E305" s="49">
        <v>0</v>
      </c>
      <c r="F305" s="49">
        <v>3</v>
      </c>
      <c r="G305" s="49">
        <v>415</v>
      </c>
      <c r="H305" s="49">
        <v>418</v>
      </c>
      <c r="I305" s="4">
        <f t="shared" si="19"/>
        <v>2.9928229665071768</v>
      </c>
    </row>
    <row r="306" spans="1:9" ht="24" x14ac:dyDescent="0.55000000000000004">
      <c r="A306" s="3" t="s">
        <v>307</v>
      </c>
      <c r="B306" s="3" t="s">
        <v>239</v>
      </c>
      <c r="C306" s="49">
        <v>1.5</v>
      </c>
      <c r="D306" s="49">
        <v>0</v>
      </c>
      <c r="E306" s="49">
        <v>3</v>
      </c>
      <c r="F306" s="49">
        <v>34</v>
      </c>
      <c r="G306" s="49">
        <v>381</v>
      </c>
      <c r="H306" s="49">
        <v>418</v>
      </c>
      <c r="I306" s="4">
        <f t="shared" si="19"/>
        <v>2.9043062200956937</v>
      </c>
    </row>
    <row r="307" spans="1:9" ht="24" x14ac:dyDescent="0.55000000000000004">
      <c r="A307" s="3" t="s">
        <v>308</v>
      </c>
      <c r="B307" s="3" t="s">
        <v>241</v>
      </c>
      <c r="C307" s="49">
        <v>1.5</v>
      </c>
      <c r="D307" s="49">
        <v>0</v>
      </c>
      <c r="E307" s="49">
        <v>0</v>
      </c>
      <c r="F307" s="49">
        <v>21</v>
      </c>
      <c r="G307" s="49">
        <v>397</v>
      </c>
      <c r="H307" s="49">
        <v>418</v>
      </c>
      <c r="I307" s="4">
        <f t="shared" si="19"/>
        <v>2.9497607655502391</v>
      </c>
    </row>
    <row r="308" spans="1:9" ht="24" x14ac:dyDescent="0.55000000000000004">
      <c r="A308" s="3" t="s">
        <v>309</v>
      </c>
      <c r="B308" s="3" t="s">
        <v>310</v>
      </c>
      <c r="C308" s="49">
        <v>0.5</v>
      </c>
      <c r="D308" s="49">
        <v>0</v>
      </c>
      <c r="E308" s="49">
        <v>0</v>
      </c>
      <c r="F308" s="49">
        <v>67</v>
      </c>
      <c r="G308" s="49">
        <v>452</v>
      </c>
      <c r="H308" s="49">
        <v>519</v>
      </c>
      <c r="I308" s="4">
        <f t="shared" si="19"/>
        <v>2.8709055876685934</v>
      </c>
    </row>
    <row r="309" spans="1:9" ht="24" x14ac:dyDescent="0.55000000000000004">
      <c r="A309" s="3" t="s">
        <v>311</v>
      </c>
      <c r="B309" s="3" t="s">
        <v>312</v>
      </c>
      <c r="C309" s="49">
        <v>1</v>
      </c>
      <c r="D309" s="49">
        <v>0</v>
      </c>
      <c r="E309" s="49">
        <v>2</v>
      </c>
      <c r="F309" s="49">
        <v>5</v>
      </c>
      <c r="G309" s="49">
        <v>36</v>
      </c>
      <c r="H309" s="49">
        <v>43</v>
      </c>
      <c r="I309" s="4">
        <f t="shared" si="19"/>
        <v>2.7906976744186047</v>
      </c>
    </row>
    <row r="310" spans="1:9" ht="24" x14ac:dyDescent="0.55000000000000004">
      <c r="A310" s="3" t="s">
        <v>313</v>
      </c>
      <c r="B310" s="3" t="s">
        <v>198</v>
      </c>
      <c r="C310" s="49">
        <v>0.5</v>
      </c>
      <c r="D310" s="49">
        <v>0</v>
      </c>
      <c r="E310" s="49">
        <v>0</v>
      </c>
      <c r="F310" s="49">
        <v>0</v>
      </c>
      <c r="G310" s="49">
        <v>460</v>
      </c>
      <c r="H310" s="49">
        <v>461</v>
      </c>
      <c r="I310" s="4">
        <f t="shared" si="19"/>
        <v>2.9934924078091107</v>
      </c>
    </row>
    <row r="311" spans="1:9" ht="24" x14ac:dyDescent="0.55000000000000004">
      <c r="A311" s="3" t="s">
        <v>314</v>
      </c>
      <c r="B311" s="3" t="s">
        <v>198</v>
      </c>
      <c r="C311" s="49">
        <v>1</v>
      </c>
      <c r="D311" s="49">
        <v>0</v>
      </c>
      <c r="E311" s="49">
        <v>0</v>
      </c>
      <c r="F311" s="49">
        <v>0</v>
      </c>
      <c r="G311" s="49">
        <v>59</v>
      </c>
      <c r="H311" s="49">
        <v>59</v>
      </c>
      <c r="I311" s="4">
        <f t="shared" si="19"/>
        <v>3</v>
      </c>
    </row>
    <row r="312" spans="1:9" ht="24" x14ac:dyDescent="0.55000000000000004">
      <c r="A312" s="3" t="s">
        <v>315</v>
      </c>
      <c r="B312" s="3" t="s">
        <v>316</v>
      </c>
      <c r="C312" s="49">
        <v>1</v>
      </c>
      <c r="D312" s="49">
        <v>0</v>
      </c>
      <c r="E312" s="49">
        <v>0</v>
      </c>
      <c r="F312" s="49">
        <v>19</v>
      </c>
      <c r="G312" s="49">
        <v>500</v>
      </c>
      <c r="H312" s="49">
        <v>520</v>
      </c>
      <c r="I312" s="4">
        <f t="shared" si="19"/>
        <v>2.9576923076923078</v>
      </c>
    </row>
    <row r="313" spans="1:9" ht="24" x14ac:dyDescent="0.55000000000000004">
      <c r="A313" s="3" t="s">
        <v>317</v>
      </c>
      <c r="B313" s="3" t="s">
        <v>318</v>
      </c>
      <c r="C313" s="49">
        <v>0.5</v>
      </c>
      <c r="D313" s="49">
        <v>1</v>
      </c>
      <c r="E313" s="49">
        <v>0</v>
      </c>
      <c r="F313" s="49">
        <v>7</v>
      </c>
      <c r="G313" s="49">
        <v>511</v>
      </c>
      <c r="H313" s="49">
        <v>519</v>
      </c>
      <c r="I313" s="4">
        <f t="shared" si="19"/>
        <v>2.980732177263969</v>
      </c>
    </row>
    <row r="314" spans="1:9" ht="24" x14ac:dyDescent="0.55000000000000004">
      <c r="A314" s="3" t="s">
        <v>319</v>
      </c>
      <c r="B314" s="3" t="s">
        <v>320</v>
      </c>
      <c r="C314" s="49">
        <v>0.5</v>
      </c>
      <c r="D314" s="49">
        <v>0</v>
      </c>
      <c r="E314" s="49">
        <v>0</v>
      </c>
      <c r="F314" s="49">
        <v>4</v>
      </c>
      <c r="G314" s="49">
        <v>515</v>
      </c>
      <c r="H314" s="49">
        <v>520</v>
      </c>
      <c r="I314" s="4">
        <f t="shared" si="19"/>
        <v>2.9865384615384616</v>
      </c>
    </row>
    <row r="315" spans="1:9" ht="21" customHeight="1" x14ac:dyDescent="0.55000000000000004">
      <c r="A315" s="3" t="s">
        <v>321</v>
      </c>
      <c r="B315" s="3" t="s">
        <v>322</v>
      </c>
      <c r="C315" s="49">
        <v>0.5</v>
      </c>
      <c r="D315" s="49">
        <v>0</v>
      </c>
      <c r="E315" s="49">
        <v>0</v>
      </c>
      <c r="F315" s="49">
        <v>1</v>
      </c>
      <c r="G315" s="49">
        <v>518</v>
      </c>
      <c r="H315" s="49">
        <v>520</v>
      </c>
      <c r="I315" s="4">
        <f t="shared" si="19"/>
        <v>2.9923076923076923</v>
      </c>
    </row>
    <row r="316" spans="1:9" ht="21" customHeight="1" x14ac:dyDescent="0.55000000000000004">
      <c r="A316" s="3" t="s">
        <v>323</v>
      </c>
      <c r="B316" s="3" t="s">
        <v>324</v>
      </c>
      <c r="C316" s="49">
        <v>0.5</v>
      </c>
      <c r="D316" s="49">
        <v>0</v>
      </c>
      <c r="E316" s="49">
        <v>0</v>
      </c>
      <c r="F316" s="49">
        <v>25</v>
      </c>
      <c r="G316" s="49">
        <v>494</v>
      </c>
      <c r="H316" s="49">
        <v>520</v>
      </c>
      <c r="I316" s="4">
        <f t="shared" si="19"/>
        <v>2.9461538461538463</v>
      </c>
    </row>
    <row r="317" spans="1:9" ht="21" customHeight="1" x14ac:dyDescent="0.55000000000000004">
      <c r="A317" s="3" t="s">
        <v>325</v>
      </c>
      <c r="B317" s="3" t="s">
        <v>48</v>
      </c>
      <c r="C317" s="49">
        <v>0.5</v>
      </c>
      <c r="D317" s="49">
        <v>0</v>
      </c>
      <c r="E317" s="49">
        <v>1</v>
      </c>
      <c r="F317" s="49">
        <v>4</v>
      </c>
      <c r="G317" s="49">
        <v>455</v>
      </c>
      <c r="H317" s="49">
        <v>461</v>
      </c>
      <c r="I317" s="4">
        <f t="shared" si="19"/>
        <v>2.9804772234273318</v>
      </c>
    </row>
    <row r="318" spans="1:9" ht="21" customHeight="1" x14ac:dyDescent="0.55000000000000004">
      <c r="A318" s="3" t="s">
        <v>215</v>
      </c>
      <c r="B318" s="3" t="s">
        <v>117</v>
      </c>
      <c r="C318" s="49">
        <v>1</v>
      </c>
      <c r="D318" s="49">
        <v>0</v>
      </c>
      <c r="E318" s="49">
        <v>0</v>
      </c>
      <c r="F318" s="49">
        <v>1</v>
      </c>
      <c r="G318" s="49">
        <v>9</v>
      </c>
      <c r="H318" s="49">
        <v>10</v>
      </c>
      <c r="I318" s="4">
        <f t="shared" si="19"/>
        <v>2.9</v>
      </c>
    </row>
    <row r="319" spans="1:9" ht="21" customHeight="1" x14ac:dyDescent="0.55000000000000004">
      <c r="A319" s="3" t="s">
        <v>326</v>
      </c>
      <c r="B319" s="3" t="s">
        <v>327</v>
      </c>
      <c r="C319" s="49">
        <v>0.5</v>
      </c>
      <c r="D319" s="49">
        <v>0</v>
      </c>
      <c r="E319" s="49">
        <v>0</v>
      </c>
      <c r="F319" s="49">
        <v>0</v>
      </c>
      <c r="G319" s="49">
        <v>10</v>
      </c>
      <c r="H319" s="49">
        <v>10</v>
      </c>
      <c r="I319" s="4">
        <f t="shared" si="19"/>
        <v>3</v>
      </c>
    </row>
    <row r="320" spans="1:9" ht="21" customHeight="1" x14ac:dyDescent="0.55000000000000004">
      <c r="A320" s="3" t="s">
        <v>328</v>
      </c>
      <c r="B320" s="3" t="s">
        <v>329</v>
      </c>
      <c r="C320" s="49">
        <v>1</v>
      </c>
      <c r="D320" s="49">
        <v>0</v>
      </c>
      <c r="E320" s="49">
        <v>0</v>
      </c>
      <c r="F320" s="49">
        <v>30</v>
      </c>
      <c r="G320" s="49">
        <v>489</v>
      </c>
      <c r="H320" s="49">
        <v>520</v>
      </c>
      <c r="I320" s="4">
        <f t="shared" si="19"/>
        <v>2.9365384615384613</v>
      </c>
    </row>
    <row r="321" spans="1:9" ht="21" customHeight="1" x14ac:dyDescent="0.55000000000000004">
      <c r="A321" s="3" t="s">
        <v>330</v>
      </c>
      <c r="B321" s="3" t="s">
        <v>129</v>
      </c>
      <c r="C321" s="49">
        <v>1</v>
      </c>
      <c r="D321" s="49">
        <v>0</v>
      </c>
      <c r="E321" s="49">
        <v>0</v>
      </c>
      <c r="F321" s="49">
        <v>0</v>
      </c>
      <c r="G321" s="49">
        <v>43</v>
      </c>
      <c r="H321" s="49">
        <v>43</v>
      </c>
      <c r="I321" s="4">
        <f t="shared" si="19"/>
        <v>3</v>
      </c>
    </row>
    <row r="322" spans="1:9" ht="21" customHeight="1" x14ac:dyDescent="0.55000000000000004">
      <c r="A322" s="3" t="s">
        <v>331</v>
      </c>
      <c r="B322" s="3" t="s">
        <v>332</v>
      </c>
      <c r="C322" s="49">
        <v>1</v>
      </c>
      <c r="D322" s="49">
        <v>0</v>
      </c>
      <c r="E322" s="49">
        <v>0</v>
      </c>
      <c r="F322" s="49">
        <v>1</v>
      </c>
      <c r="G322" s="49">
        <v>9</v>
      </c>
      <c r="H322" s="49">
        <v>10</v>
      </c>
      <c r="I322" s="4">
        <f t="shared" si="19"/>
        <v>2.9</v>
      </c>
    </row>
    <row r="323" spans="1:9" ht="24" x14ac:dyDescent="0.55000000000000004">
      <c r="A323" s="3" t="s">
        <v>333</v>
      </c>
      <c r="B323" s="3" t="s">
        <v>334</v>
      </c>
      <c r="C323" s="49">
        <v>1</v>
      </c>
      <c r="D323" s="49">
        <v>0</v>
      </c>
      <c r="E323" s="49">
        <v>0</v>
      </c>
      <c r="F323" s="49">
        <v>0</v>
      </c>
      <c r="G323" s="49">
        <v>59</v>
      </c>
      <c r="H323" s="49">
        <v>59</v>
      </c>
      <c r="I323" s="4">
        <f t="shared" si="19"/>
        <v>3</v>
      </c>
    </row>
    <row r="324" spans="1:9" ht="24" x14ac:dyDescent="0.55000000000000004">
      <c r="A324" s="56" t="s">
        <v>285</v>
      </c>
      <c r="B324" s="56"/>
      <c r="C324" s="56"/>
      <c r="D324" s="56"/>
      <c r="E324" s="56"/>
      <c r="F324" s="56"/>
      <c r="G324" s="56"/>
      <c r="H324" s="56"/>
      <c r="I324" s="56"/>
    </row>
    <row r="325" spans="1:9" ht="24" x14ac:dyDescent="0.55000000000000004">
      <c r="A325" s="47" t="s">
        <v>0</v>
      </c>
      <c r="B325" s="48" t="s">
        <v>151</v>
      </c>
      <c r="C325" s="47" t="s">
        <v>2</v>
      </c>
      <c r="D325" s="47">
        <v>0</v>
      </c>
      <c r="E325" s="47">
        <v>1</v>
      </c>
      <c r="F325" s="47">
        <v>2</v>
      </c>
      <c r="G325" s="47">
        <v>3</v>
      </c>
      <c r="H325" s="47" t="s">
        <v>3</v>
      </c>
      <c r="I325" s="47" t="s">
        <v>4</v>
      </c>
    </row>
    <row r="326" spans="1:9" ht="24" x14ac:dyDescent="0.55000000000000004">
      <c r="A326" s="3" t="s">
        <v>335</v>
      </c>
      <c r="B326" s="3" t="s">
        <v>334</v>
      </c>
      <c r="C326" s="49">
        <v>1</v>
      </c>
      <c r="D326" s="49">
        <v>0</v>
      </c>
      <c r="E326" s="49">
        <v>8</v>
      </c>
      <c r="F326" s="49">
        <v>232</v>
      </c>
      <c r="G326" s="49">
        <v>220</v>
      </c>
      <c r="H326" s="49">
        <v>461</v>
      </c>
      <c r="I326" s="4">
        <f>($D$5*D326+$E$5*E326+$F$5*F326+$G$5*G326)/H326</f>
        <v>2.4555314533622559</v>
      </c>
    </row>
    <row r="327" spans="1:9" ht="24" x14ac:dyDescent="0.55000000000000004">
      <c r="A327" s="3" t="s">
        <v>336</v>
      </c>
      <c r="B327" s="3" t="s">
        <v>337</v>
      </c>
      <c r="C327" s="49">
        <v>0.5</v>
      </c>
      <c r="D327" s="49">
        <v>0</v>
      </c>
      <c r="E327" s="49">
        <v>0</v>
      </c>
      <c r="F327" s="49">
        <v>0</v>
      </c>
      <c r="G327" s="49">
        <v>519</v>
      </c>
      <c r="H327" s="49">
        <v>520</v>
      </c>
      <c r="I327" s="4">
        <f>($D$5*D327+$E$5*E327+$F$5*F327+$G$5*G327)/H327</f>
        <v>2.9942307692307693</v>
      </c>
    </row>
    <row r="328" spans="1:9" ht="24" x14ac:dyDescent="0.55000000000000004">
      <c r="A328" s="3" t="s">
        <v>338</v>
      </c>
      <c r="B328" s="3" t="s">
        <v>68</v>
      </c>
      <c r="C328" s="49">
        <v>1</v>
      </c>
      <c r="D328" s="49">
        <v>0</v>
      </c>
      <c r="E328" s="49">
        <v>1</v>
      </c>
      <c r="F328" s="49">
        <v>0</v>
      </c>
      <c r="G328" s="49">
        <v>9</v>
      </c>
      <c r="H328" s="49">
        <v>10</v>
      </c>
      <c r="I328" s="4">
        <f>($D$5*D328+$E$5*E328+$F$5*F328+$G$5*G328)/H328</f>
        <v>2.8</v>
      </c>
    </row>
    <row r="329" spans="1:9" ht="24" x14ac:dyDescent="0.55000000000000004">
      <c r="A329" s="3" t="s">
        <v>339</v>
      </c>
      <c r="B329" s="3" t="s">
        <v>340</v>
      </c>
      <c r="C329" s="49">
        <v>0.5</v>
      </c>
      <c r="D329" s="49">
        <v>0</v>
      </c>
      <c r="E329" s="49">
        <v>8</v>
      </c>
      <c r="F329" s="49">
        <v>10</v>
      </c>
      <c r="G329" s="49">
        <v>491</v>
      </c>
      <c r="H329" s="49">
        <v>509</v>
      </c>
      <c r="I329" s="4">
        <f>($D$5*D329+$E$5*E329+$F$5*F329+$G$5*G329)/H329</f>
        <v>2.9489194499017684</v>
      </c>
    </row>
    <row r="330" spans="1:9" ht="24" x14ac:dyDescent="0.55000000000000004">
      <c r="A330" s="26"/>
      <c r="B330" s="7" t="s">
        <v>3</v>
      </c>
      <c r="C330" s="2">
        <f t="shared" ref="C330:H330" si="20">SUM(C295:C329)</f>
        <v>33</v>
      </c>
      <c r="D330" s="2">
        <f t="shared" si="20"/>
        <v>1</v>
      </c>
      <c r="E330" s="2">
        <f t="shared" si="20"/>
        <v>54</v>
      </c>
      <c r="F330" s="2">
        <f t="shared" si="20"/>
        <v>699</v>
      </c>
      <c r="G330" s="2">
        <f t="shared" si="20"/>
        <v>8652</v>
      </c>
      <c r="H330" s="2">
        <f t="shared" si="20"/>
        <v>9410</v>
      </c>
      <c r="I330" s="4"/>
    </row>
    <row r="331" spans="1:9" ht="24" x14ac:dyDescent="0.55000000000000004">
      <c r="A331" s="28"/>
      <c r="B331" s="30" t="s">
        <v>147</v>
      </c>
      <c r="C331" s="31"/>
      <c r="D331" s="4">
        <f>D330*100/$H$330</f>
        <v>1.0626992561105207E-2</v>
      </c>
      <c r="E331" s="4">
        <f t="shared" ref="E331:H331" si="21">E330*100/$H$330</f>
        <v>0.57385759829968119</v>
      </c>
      <c r="F331" s="4">
        <f t="shared" si="21"/>
        <v>7.4282678002125397</v>
      </c>
      <c r="G331" s="4">
        <f t="shared" si="21"/>
        <v>91.94473963868225</v>
      </c>
      <c r="H331" s="4">
        <f t="shared" si="21"/>
        <v>100</v>
      </c>
      <c r="I331" s="4"/>
    </row>
    <row r="332" spans="1:9" ht="24" x14ac:dyDescent="0.55000000000000004">
      <c r="A332" s="26"/>
      <c r="B332" s="7" t="s">
        <v>4</v>
      </c>
      <c r="C332" s="27"/>
      <c r="D332" s="5"/>
      <c r="E332" s="5"/>
      <c r="F332" s="5"/>
      <c r="G332" s="5"/>
      <c r="H332" s="5"/>
      <c r="I332" s="13">
        <f>(I295*C295+I296*C296+I297*C297+I298*C298+I299*C299+I300*C300+I301*C301+I302*C302+I303*C303+I304*C304+I305*C305+I306*C306+I307*C307+I308*C308+I309*C309+I310*C310+I311*C311+I312*C312+I313*C313+I314*C314+I315*C315+I316*C316+I317*C317+I318*C318+I319*C319+I320*C320+I321*C321+I322*C322+I323*C323+I326*C326+I327*C327+I328*C328+I329*C329)/C330</f>
        <v>2.9227016451174452</v>
      </c>
    </row>
    <row r="333" spans="1:9" ht="24" x14ac:dyDescent="0.55000000000000004">
      <c r="A333" s="29"/>
      <c r="B333" s="32"/>
      <c r="C333" s="29"/>
      <c r="D333" s="8"/>
      <c r="E333" s="10"/>
      <c r="F333" s="10"/>
      <c r="G333" s="10"/>
      <c r="H333" s="10"/>
      <c r="I333" s="10"/>
    </row>
    <row r="334" spans="1:9" ht="24" x14ac:dyDescent="0.55000000000000004">
      <c r="A334" s="31"/>
      <c r="B334" s="30"/>
      <c r="C334" s="31"/>
      <c r="D334" s="31"/>
      <c r="E334" s="33"/>
      <c r="F334" s="33"/>
      <c r="G334" s="33"/>
      <c r="H334" s="33"/>
      <c r="I334" s="33"/>
    </row>
    <row r="335" spans="1:9" ht="24" x14ac:dyDescent="0.55000000000000004">
      <c r="A335" s="31"/>
      <c r="B335" s="30"/>
      <c r="C335" s="31"/>
      <c r="D335" s="31"/>
      <c r="E335" s="33"/>
      <c r="F335" s="33"/>
      <c r="G335" s="33"/>
      <c r="H335" s="33"/>
      <c r="I335" s="33"/>
    </row>
    <row r="336" spans="1:9" ht="24" x14ac:dyDescent="0.55000000000000004">
      <c r="A336" s="55" t="s">
        <v>145</v>
      </c>
      <c r="B336" s="55"/>
      <c r="C336" s="55"/>
      <c r="D336" s="55"/>
      <c r="E336" s="55"/>
      <c r="F336" s="55"/>
      <c r="G336" s="55"/>
      <c r="H336" s="55"/>
      <c r="I336" s="55"/>
    </row>
    <row r="337" spans="1:9" ht="24" x14ac:dyDescent="0.55000000000000004">
      <c r="A337" s="55" t="s">
        <v>143</v>
      </c>
      <c r="B337" s="55"/>
      <c r="C337" s="55"/>
      <c r="D337" s="55"/>
      <c r="E337" s="55"/>
      <c r="F337" s="55"/>
      <c r="G337" s="55"/>
      <c r="H337" s="55"/>
      <c r="I337" s="55"/>
    </row>
    <row r="338" spans="1:9" ht="24" x14ac:dyDescent="0.55000000000000004">
      <c r="A338" s="21"/>
      <c r="B338" s="21"/>
      <c r="C338" s="21"/>
      <c r="D338" s="21"/>
      <c r="E338" s="21"/>
      <c r="F338" s="21"/>
      <c r="G338" s="21"/>
      <c r="H338" s="21"/>
      <c r="I338" s="21"/>
    </row>
    <row r="339" spans="1:9" ht="24" x14ac:dyDescent="0.55000000000000004">
      <c r="A339" s="56" t="s">
        <v>286</v>
      </c>
      <c r="B339" s="56"/>
      <c r="C339" s="56"/>
      <c r="D339" s="56"/>
      <c r="E339" s="56"/>
      <c r="F339" s="56"/>
      <c r="G339" s="56"/>
      <c r="H339" s="56"/>
      <c r="I339" s="56"/>
    </row>
    <row r="340" spans="1:9" ht="24" x14ac:dyDescent="0.55000000000000004">
      <c r="A340" s="47" t="s">
        <v>0</v>
      </c>
      <c r="B340" s="48" t="s">
        <v>151</v>
      </c>
      <c r="C340" s="47" t="s">
        <v>2</v>
      </c>
      <c r="D340" s="47">
        <v>0</v>
      </c>
      <c r="E340" s="47">
        <v>1</v>
      </c>
      <c r="F340" s="47">
        <v>2</v>
      </c>
      <c r="G340" s="47">
        <v>3</v>
      </c>
      <c r="H340" s="47" t="s">
        <v>3</v>
      </c>
      <c r="I340" s="47" t="s">
        <v>4</v>
      </c>
    </row>
    <row r="341" spans="1:9" ht="24" x14ac:dyDescent="0.55000000000000004">
      <c r="A341" s="3" t="s">
        <v>341</v>
      </c>
      <c r="B341" s="3" t="s">
        <v>342</v>
      </c>
      <c r="C341" s="49">
        <v>1</v>
      </c>
      <c r="D341" s="49">
        <v>2</v>
      </c>
      <c r="E341" s="49">
        <v>32</v>
      </c>
      <c r="F341" s="49">
        <v>81</v>
      </c>
      <c r="G341" s="49">
        <v>405</v>
      </c>
      <c r="H341" s="49">
        <v>520</v>
      </c>
      <c r="I341" s="4">
        <f t="shared" ref="I341:I356" si="22">($D$5*D341+$E$5*E341+$F$5*F341+$G$5*G341)/H341</f>
        <v>2.7096153846153848</v>
      </c>
    </row>
    <row r="342" spans="1:9" ht="24" x14ac:dyDescent="0.55000000000000004">
      <c r="A342" s="3" t="s">
        <v>343</v>
      </c>
      <c r="B342" s="3" t="s">
        <v>344</v>
      </c>
      <c r="C342" s="49">
        <v>1</v>
      </c>
      <c r="D342" s="49">
        <v>0</v>
      </c>
      <c r="E342" s="49">
        <v>0</v>
      </c>
      <c r="F342" s="49">
        <v>0</v>
      </c>
      <c r="G342" s="49">
        <v>33</v>
      </c>
      <c r="H342" s="49">
        <v>33</v>
      </c>
      <c r="I342" s="4">
        <f t="shared" si="22"/>
        <v>3</v>
      </c>
    </row>
    <row r="343" spans="1:9" ht="24" x14ac:dyDescent="0.55000000000000004">
      <c r="A343" s="3" t="s">
        <v>345</v>
      </c>
      <c r="B343" s="3" t="s">
        <v>346</v>
      </c>
      <c r="C343" s="49">
        <v>1.5</v>
      </c>
      <c r="D343" s="49">
        <v>0</v>
      </c>
      <c r="E343" s="49">
        <v>0</v>
      </c>
      <c r="F343" s="49">
        <v>0</v>
      </c>
      <c r="G343" s="49">
        <v>28</v>
      </c>
      <c r="H343" s="49">
        <v>28</v>
      </c>
      <c r="I343" s="4">
        <f t="shared" si="22"/>
        <v>3</v>
      </c>
    </row>
    <row r="344" spans="1:9" ht="24" x14ac:dyDescent="0.55000000000000004">
      <c r="A344" s="3" t="s">
        <v>347</v>
      </c>
      <c r="B344" s="3" t="s">
        <v>348</v>
      </c>
      <c r="C344" s="49">
        <v>1</v>
      </c>
      <c r="D344" s="49">
        <v>0</v>
      </c>
      <c r="E344" s="49">
        <v>0</v>
      </c>
      <c r="F344" s="49">
        <v>88</v>
      </c>
      <c r="G344" s="49">
        <v>432</v>
      </c>
      <c r="H344" s="49">
        <v>520</v>
      </c>
      <c r="I344" s="4">
        <f t="shared" si="22"/>
        <v>2.8307692307692309</v>
      </c>
    </row>
    <row r="345" spans="1:9" ht="24" x14ac:dyDescent="0.55000000000000004">
      <c r="A345" s="3" t="s">
        <v>349</v>
      </c>
      <c r="B345" s="3" t="s">
        <v>350</v>
      </c>
      <c r="C345" s="49">
        <v>1.5</v>
      </c>
      <c r="D345" s="49">
        <v>0</v>
      </c>
      <c r="E345" s="49">
        <v>0</v>
      </c>
      <c r="F345" s="49">
        <v>86</v>
      </c>
      <c r="G345" s="49">
        <v>365</v>
      </c>
      <c r="H345" s="49">
        <v>451</v>
      </c>
      <c r="I345" s="4">
        <f t="shared" si="22"/>
        <v>2.8093126385809311</v>
      </c>
    </row>
    <row r="346" spans="1:9" ht="24" x14ac:dyDescent="0.55000000000000004">
      <c r="A346" s="3" t="s">
        <v>351</v>
      </c>
      <c r="B346" s="3" t="s">
        <v>352</v>
      </c>
      <c r="C346" s="49">
        <v>2</v>
      </c>
      <c r="D346" s="49">
        <v>0</v>
      </c>
      <c r="E346" s="49">
        <v>1</v>
      </c>
      <c r="F346" s="49">
        <v>8</v>
      </c>
      <c r="G346" s="49">
        <v>409</v>
      </c>
      <c r="H346" s="49">
        <v>418</v>
      </c>
      <c r="I346" s="4">
        <f t="shared" si="22"/>
        <v>2.9760765550239237</v>
      </c>
    </row>
    <row r="347" spans="1:9" ht="24" x14ac:dyDescent="0.55000000000000004">
      <c r="A347" s="3" t="s">
        <v>353</v>
      </c>
      <c r="B347" s="3" t="s">
        <v>354</v>
      </c>
      <c r="C347" s="49">
        <v>1.5</v>
      </c>
      <c r="D347" s="49">
        <v>1</v>
      </c>
      <c r="E347" s="49">
        <v>6</v>
      </c>
      <c r="F347" s="49">
        <v>78</v>
      </c>
      <c r="G347" s="49">
        <v>333</v>
      </c>
      <c r="H347" s="49">
        <v>418</v>
      </c>
      <c r="I347" s="4">
        <f t="shared" si="22"/>
        <v>2.7775119617224879</v>
      </c>
    </row>
    <row r="348" spans="1:9" ht="24" x14ac:dyDescent="0.55000000000000004">
      <c r="A348" s="3" t="s">
        <v>355</v>
      </c>
      <c r="B348" s="3" t="s">
        <v>356</v>
      </c>
      <c r="C348" s="49">
        <v>1.5</v>
      </c>
      <c r="D348" s="49">
        <v>9</v>
      </c>
      <c r="E348" s="49">
        <v>0</v>
      </c>
      <c r="F348" s="49">
        <v>35</v>
      </c>
      <c r="G348" s="49">
        <v>374</v>
      </c>
      <c r="H348" s="49">
        <v>418</v>
      </c>
      <c r="I348" s="4">
        <f t="shared" si="22"/>
        <v>2.8516746411483251</v>
      </c>
    </row>
    <row r="349" spans="1:9" ht="24" x14ac:dyDescent="0.55000000000000004">
      <c r="A349" s="3" t="s">
        <v>357</v>
      </c>
      <c r="B349" s="3" t="s">
        <v>189</v>
      </c>
      <c r="C349" s="49">
        <v>1.5</v>
      </c>
      <c r="D349" s="49">
        <v>0</v>
      </c>
      <c r="E349" s="49">
        <v>0</v>
      </c>
      <c r="F349" s="49">
        <v>0</v>
      </c>
      <c r="G349" s="49">
        <v>15</v>
      </c>
      <c r="H349" s="49">
        <v>15</v>
      </c>
      <c r="I349" s="4">
        <f t="shared" si="22"/>
        <v>3</v>
      </c>
    </row>
    <row r="350" spans="1:9" ht="24" x14ac:dyDescent="0.55000000000000004">
      <c r="A350" s="3" t="s">
        <v>358</v>
      </c>
      <c r="B350" s="3" t="s">
        <v>359</v>
      </c>
      <c r="C350" s="49">
        <v>1.5</v>
      </c>
      <c r="D350" s="49">
        <v>0</v>
      </c>
      <c r="E350" s="49">
        <v>0</v>
      </c>
      <c r="F350" s="49">
        <v>0</v>
      </c>
      <c r="G350" s="49">
        <v>10</v>
      </c>
      <c r="H350" s="49">
        <v>10</v>
      </c>
      <c r="I350" s="4">
        <f t="shared" si="22"/>
        <v>3</v>
      </c>
    </row>
    <row r="351" spans="1:9" ht="24" x14ac:dyDescent="0.55000000000000004">
      <c r="A351" s="3" t="s">
        <v>360</v>
      </c>
      <c r="B351" s="3" t="s">
        <v>193</v>
      </c>
      <c r="C351" s="49">
        <v>1.5</v>
      </c>
      <c r="D351" s="49">
        <v>0</v>
      </c>
      <c r="E351" s="49">
        <v>0</v>
      </c>
      <c r="F351" s="49">
        <v>0</v>
      </c>
      <c r="G351" s="49">
        <v>6</v>
      </c>
      <c r="H351" s="49">
        <v>6</v>
      </c>
      <c r="I351" s="4">
        <f t="shared" si="22"/>
        <v>3</v>
      </c>
    </row>
    <row r="352" spans="1:9" ht="24" x14ac:dyDescent="0.55000000000000004">
      <c r="A352" s="3" t="s">
        <v>361</v>
      </c>
      <c r="B352" s="3" t="s">
        <v>362</v>
      </c>
      <c r="C352" s="49">
        <v>1</v>
      </c>
      <c r="D352" s="49">
        <v>1</v>
      </c>
      <c r="E352" s="49">
        <v>2</v>
      </c>
      <c r="F352" s="49">
        <v>3</v>
      </c>
      <c r="G352" s="49">
        <v>412</v>
      </c>
      <c r="H352" s="49">
        <v>418</v>
      </c>
      <c r="I352" s="4">
        <f t="shared" si="22"/>
        <v>2.9760765550239237</v>
      </c>
    </row>
    <row r="353" spans="1:9" ht="24" x14ac:dyDescent="0.55000000000000004">
      <c r="A353" s="3" t="s">
        <v>363</v>
      </c>
      <c r="B353" s="3" t="s">
        <v>364</v>
      </c>
      <c r="C353" s="49">
        <v>1</v>
      </c>
      <c r="D353" s="49">
        <v>1</v>
      </c>
      <c r="E353" s="49">
        <v>0</v>
      </c>
      <c r="F353" s="49">
        <v>0</v>
      </c>
      <c r="G353" s="49">
        <v>42</v>
      </c>
      <c r="H353" s="49">
        <v>43</v>
      </c>
      <c r="I353" s="4">
        <f t="shared" si="22"/>
        <v>2.9302325581395348</v>
      </c>
    </row>
    <row r="354" spans="1:9" ht="24" x14ac:dyDescent="0.55000000000000004">
      <c r="A354" s="3" t="s">
        <v>365</v>
      </c>
      <c r="B354" s="3" t="s">
        <v>366</v>
      </c>
      <c r="C354" s="49">
        <v>1</v>
      </c>
      <c r="D354" s="49">
        <v>0</v>
      </c>
      <c r="E354" s="49">
        <v>3</v>
      </c>
      <c r="F354" s="49">
        <v>4</v>
      </c>
      <c r="G354" s="49">
        <v>36</v>
      </c>
      <c r="H354" s="49">
        <v>43</v>
      </c>
      <c r="I354" s="4">
        <f t="shared" si="22"/>
        <v>2.7674418604651163</v>
      </c>
    </row>
    <row r="355" spans="1:9" ht="24" x14ac:dyDescent="0.55000000000000004">
      <c r="A355" s="3" t="s">
        <v>367</v>
      </c>
      <c r="B355" s="3" t="s">
        <v>34</v>
      </c>
      <c r="C355" s="49">
        <v>0.5</v>
      </c>
      <c r="D355" s="49">
        <v>0</v>
      </c>
      <c r="E355" s="49">
        <v>0</v>
      </c>
      <c r="F355" s="49">
        <v>25</v>
      </c>
      <c r="G355" s="49">
        <v>495</v>
      </c>
      <c r="H355" s="49">
        <v>520</v>
      </c>
      <c r="I355" s="4">
        <f t="shared" si="22"/>
        <v>2.9519230769230771</v>
      </c>
    </row>
    <row r="356" spans="1:9" ht="24" x14ac:dyDescent="0.55000000000000004">
      <c r="A356" s="3" t="s">
        <v>368</v>
      </c>
      <c r="B356" s="3" t="s">
        <v>198</v>
      </c>
      <c r="C356" s="49">
        <v>1</v>
      </c>
      <c r="D356" s="49">
        <v>0</v>
      </c>
      <c r="E356" s="49">
        <v>0</v>
      </c>
      <c r="F356" s="49">
        <v>0</v>
      </c>
      <c r="G356" s="49">
        <v>59</v>
      </c>
      <c r="H356" s="49">
        <v>59</v>
      </c>
      <c r="I356" s="4">
        <f t="shared" si="22"/>
        <v>3</v>
      </c>
    </row>
    <row r="357" spans="1:9" ht="24" x14ac:dyDescent="0.55000000000000004">
      <c r="A357" s="56" t="s">
        <v>287</v>
      </c>
      <c r="B357" s="56"/>
      <c r="C357" s="56"/>
      <c r="D357" s="56"/>
      <c r="E357" s="56"/>
      <c r="F357" s="56"/>
      <c r="G357" s="56"/>
      <c r="H357" s="56"/>
      <c r="I357" s="56"/>
    </row>
    <row r="358" spans="1:9" ht="24" x14ac:dyDescent="0.55000000000000004">
      <c r="A358" s="47" t="s">
        <v>0</v>
      </c>
      <c r="B358" s="48" t="s">
        <v>151</v>
      </c>
      <c r="C358" s="47" t="s">
        <v>2</v>
      </c>
      <c r="D358" s="47">
        <v>0</v>
      </c>
      <c r="E358" s="47">
        <v>1</v>
      </c>
      <c r="F358" s="47">
        <v>2</v>
      </c>
      <c r="G358" s="47">
        <v>3</v>
      </c>
      <c r="H358" s="47" t="s">
        <v>3</v>
      </c>
      <c r="I358" s="47" t="s">
        <v>4</v>
      </c>
    </row>
    <row r="359" spans="1:9" ht="24" x14ac:dyDescent="0.55000000000000004">
      <c r="A359" s="3" t="s">
        <v>369</v>
      </c>
      <c r="B359" s="3" t="s">
        <v>370</v>
      </c>
      <c r="C359" s="49">
        <v>1</v>
      </c>
      <c r="D359" s="49">
        <v>0</v>
      </c>
      <c r="E359" s="49">
        <v>1</v>
      </c>
      <c r="F359" s="49">
        <v>32</v>
      </c>
      <c r="G359" s="49">
        <v>487</v>
      </c>
      <c r="H359" s="49">
        <v>520</v>
      </c>
      <c r="I359" s="4">
        <f t="shared" ref="I359:I368" si="23">($D$5*D359+$E$5*E359+$F$5*F359+$G$5*G359)/H359</f>
        <v>2.9346153846153844</v>
      </c>
    </row>
    <row r="360" spans="1:9" ht="24" x14ac:dyDescent="0.55000000000000004">
      <c r="A360" s="3" t="s">
        <v>371</v>
      </c>
      <c r="B360" s="3" t="s">
        <v>372</v>
      </c>
      <c r="C360" s="49">
        <v>0.5</v>
      </c>
      <c r="D360" s="49">
        <v>0</v>
      </c>
      <c r="E360" s="49">
        <v>2</v>
      </c>
      <c r="F360" s="49">
        <v>4</v>
      </c>
      <c r="G360" s="49">
        <v>514</v>
      </c>
      <c r="H360" s="49">
        <v>520</v>
      </c>
      <c r="I360" s="4">
        <f t="shared" si="23"/>
        <v>2.9846153846153847</v>
      </c>
    </row>
    <row r="361" spans="1:9" ht="24" x14ac:dyDescent="0.55000000000000004">
      <c r="A361" s="3" t="s">
        <v>373</v>
      </c>
      <c r="B361" s="3" t="s">
        <v>374</v>
      </c>
      <c r="C361" s="49">
        <v>0.5</v>
      </c>
      <c r="D361" s="49">
        <v>0</v>
      </c>
      <c r="E361" s="49">
        <v>0</v>
      </c>
      <c r="F361" s="49">
        <v>0</v>
      </c>
      <c r="G361" s="49">
        <v>520</v>
      </c>
      <c r="H361" s="49">
        <v>520</v>
      </c>
      <c r="I361" s="4">
        <f t="shared" si="23"/>
        <v>3</v>
      </c>
    </row>
    <row r="362" spans="1:9" ht="24" x14ac:dyDescent="0.55000000000000004">
      <c r="A362" s="3" t="s">
        <v>375</v>
      </c>
      <c r="B362" s="3" t="s">
        <v>376</v>
      </c>
      <c r="C362" s="49">
        <v>0.5</v>
      </c>
      <c r="D362" s="49">
        <v>0</v>
      </c>
      <c r="E362" s="49">
        <v>0</v>
      </c>
      <c r="F362" s="49">
        <v>0</v>
      </c>
      <c r="G362" s="49">
        <v>520</v>
      </c>
      <c r="H362" s="49">
        <v>520</v>
      </c>
      <c r="I362" s="4">
        <f t="shared" si="23"/>
        <v>3</v>
      </c>
    </row>
    <row r="363" spans="1:9" ht="24" x14ac:dyDescent="0.55000000000000004">
      <c r="A363" s="3" t="s">
        <v>377</v>
      </c>
      <c r="B363" s="3" t="s">
        <v>378</v>
      </c>
      <c r="C363" s="49">
        <v>0.5</v>
      </c>
      <c r="D363" s="49">
        <v>0</v>
      </c>
      <c r="E363" s="49">
        <v>2</v>
      </c>
      <c r="F363" s="49">
        <v>67</v>
      </c>
      <c r="G363" s="49">
        <v>392</v>
      </c>
      <c r="H363" s="49">
        <v>461</v>
      </c>
      <c r="I363" s="4">
        <f t="shared" si="23"/>
        <v>2.8459869848156183</v>
      </c>
    </row>
    <row r="364" spans="1:9" ht="24" x14ac:dyDescent="0.55000000000000004">
      <c r="A364" s="3" t="s">
        <v>379</v>
      </c>
      <c r="B364" s="3" t="s">
        <v>380</v>
      </c>
      <c r="C364" s="49">
        <v>1</v>
      </c>
      <c r="D364" s="49">
        <v>0</v>
      </c>
      <c r="E364" s="49">
        <v>0</v>
      </c>
      <c r="F364" s="49">
        <v>0</v>
      </c>
      <c r="G364" s="49">
        <v>10</v>
      </c>
      <c r="H364" s="49">
        <v>10</v>
      </c>
      <c r="I364" s="4">
        <f t="shared" si="23"/>
        <v>3</v>
      </c>
    </row>
    <row r="365" spans="1:9" ht="24" x14ac:dyDescent="0.55000000000000004">
      <c r="A365" s="3" t="s">
        <v>381</v>
      </c>
      <c r="B365" s="3" t="s">
        <v>382</v>
      </c>
      <c r="C365" s="49">
        <v>1</v>
      </c>
      <c r="D365" s="49">
        <v>0</v>
      </c>
      <c r="E365" s="49">
        <v>13</v>
      </c>
      <c r="F365" s="49">
        <v>84</v>
      </c>
      <c r="G365" s="49">
        <v>422</v>
      </c>
      <c r="H365" s="49">
        <v>520</v>
      </c>
      <c r="I365" s="4">
        <f t="shared" si="23"/>
        <v>2.7826923076923076</v>
      </c>
    </row>
    <row r="366" spans="1:9" ht="24" x14ac:dyDescent="0.55000000000000004">
      <c r="A366" s="3" t="s">
        <v>383</v>
      </c>
      <c r="B366" s="3" t="s">
        <v>384</v>
      </c>
      <c r="C366" s="49">
        <v>1</v>
      </c>
      <c r="D366" s="49">
        <v>0</v>
      </c>
      <c r="E366" s="49">
        <v>10</v>
      </c>
      <c r="F366" s="49">
        <v>120</v>
      </c>
      <c r="G366" s="49">
        <v>330</v>
      </c>
      <c r="H366" s="49">
        <v>461</v>
      </c>
      <c r="I366" s="4">
        <f t="shared" si="23"/>
        <v>2.6898047722342735</v>
      </c>
    </row>
    <row r="367" spans="1:9" ht="24" x14ac:dyDescent="0.55000000000000004">
      <c r="A367" s="3" t="s">
        <v>385</v>
      </c>
      <c r="B367" s="3" t="s">
        <v>386</v>
      </c>
      <c r="C367" s="49">
        <v>0.5</v>
      </c>
      <c r="D367" s="49">
        <v>0</v>
      </c>
      <c r="E367" s="49">
        <v>0</v>
      </c>
      <c r="F367" s="49">
        <v>0</v>
      </c>
      <c r="G367" s="49">
        <v>520</v>
      </c>
      <c r="H367" s="49">
        <v>520</v>
      </c>
      <c r="I367" s="4">
        <f t="shared" si="23"/>
        <v>3</v>
      </c>
    </row>
    <row r="368" spans="1:9" ht="24" x14ac:dyDescent="0.55000000000000004">
      <c r="A368" s="3" t="s">
        <v>387</v>
      </c>
      <c r="B368" s="3" t="s">
        <v>388</v>
      </c>
      <c r="C368" s="49">
        <v>0.5</v>
      </c>
      <c r="D368" s="49">
        <v>1</v>
      </c>
      <c r="E368" s="49">
        <v>16</v>
      </c>
      <c r="F368" s="49">
        <v>17</v>
      </c>
      <c r="G368" s="49">
        <v>485</v>
      </c>
      <c r="H368" s="49">
        <v>520</v>
      </c>
      <c r="I368" s="4">
        <f t="shared" si="23"/>
        <v>2.8942307692307692</v>
      </c>
    </row>
    <row r="369" spans="1:9" ht="24" x14ac:dyDescent="0.55000000000000004">
      <c r="A369" s="3" t="s">
        <v>389</v>
      </c>
      <c r="B369" s="3" t="s">
        <v>384</v>
      </c>
      <c r="C369" s="49">
        <v>1</v>
      </c>
      <c r="D369" s="49">
        <v>0</v>
      </c>
      <c r="E369" s="49">
        <v>1</v>
      </c>
      <c r="F369" s="49">
        <v>28</v>
      </c>
      <c r="G369" s="49">
        <v>30</v>
      </c>
      <c r="H369" s="49">
        <v>59</v>
      </c>
      <c r="I369" s="4">
        <f t="shared" ref="I369:I374" si="24">($D$5*D369+$E$5*E369+$F$5*F369+$G$5*G369)/H369</f>
        <v>2.4915254237288136</v>
      </c>
    </row>
    <row r="370" spans="1:9" ht="24" x14ac:dyDescent="0.55000000000000004">
      <c r="A370" s="3" t="s">
        <v>390</v>
      </c>
      <c r="B370" s="3" t="s">
        <v>129</v>
      </c>
      <c r="C370" s="49">
        <v>1</v>
      </c>
      <c r="D370" s="49">
        <v>0</v>
      </c>
      <c r="E370" s="49">
        <v>10</v>
      </c>
      <c r="F370" s="49">
        <v>12</v>
      </c>
      <c r="G370" s="49">
        <v>12</v>
      </c>
      <c r="H370" s="49">
        <v>43</v>
      </c>
      <c r="I370" s="4">
        <f>($D$5*D370+$E$5*E370+$F$5*F370+$G$5*G370)/H370</f>
        <v>1.6279069767441861</v>
      </c>
    </row>
    <row r="371" spans="1:9" ht="24" x14ac:dyDescent="0.55000000000000004">
      <c r="A371" s="3" t="s">
        <v>391</v>
      </c>
      <c r="B371" s="3" t="s">
        <v>68</v>
      </c>
      <c r="C371" s="49">
        <v>1</v>
      </c>
      <c r="D371" s="49">
        <v>0</v>
      </c>
      <c r="E371" s="49">
        <v>0</v>
      </c>
      <c r="F371" s="49">
        <v>0</v>
      </c>
      <c r="G371" s="49">
        <v>10</v>
      </c>
      <c r="H371" s="49">
        <v>10</v>
      </c>
      <c r="I371" s="4">
        <f t="shared" si="24"/>
        <v>3</v>
      </c>
    </row>
    <row r="372" spans="1:9" ht="24" x14ac:dyDescent="0.55000000000000004">
      <c r="A372" s="3" t="s">
        <v>392</v>
      </c>
      <c r="B372" s="3" t="s">
        <v>117</v>
      </c>
      <c r="C372" s="49">
        <v>1</v>
      </c>
      <c r="D372" s="49">
        <v>0</v>
      </c>
      <c r="E372" s="49">
        <v>0</v>
      </c>
      <c r="F372" s="49">
        <v>1</v>
      </c>
      <c r="G372" s="49">
        <v>8</v>
      </c>
      <c r="H372" s="49">
        <v>10</v>
      </c>
      <c r="I372" s="4">
        <f t="shared" si="24"/>
        <v>2.6</v>
      </c>
    </row>
    <row r="373" spans="1:9" ht="24" x14ac:dyDescent="0.55000000000000004">
      <c r="A373" s="3" t="s">
        <v>393</v>
      </c>
      <c r="B373" s="3" t="s">
        <v>394</v>
      </c>
      <c r="C373" s="49">
        <v>0</v>
      </c>
      <c r="D373" s="49">
        <v>0</v>
      </c>
      <c r="E373" s="49">
        <v>0</v>
      </c>
      <c r="F373" s="49">
        <v>0</v>
      </c>
      <c r="G373" s="49">
        <v>520</v>
      </c>
      <c r="H373" s="49">
        <v>520</v>
      </c>
      <c r="I373" s="4">
        <f t="shared" si="24"/>
        <v>3</v>
      </c>
    </row>
    <row r="374" spans="1:9" ht="24" x14ac:dyDescent="0.55000000000000004">
      <c r="A374" s="3" t="s">
        <v>395</v>
      </c>
      <c r="B374" s="3" t="s">
        <v>396</v>
      </c>
      <c r="C374" s="49">
        <v>0.5</v>
      </c>
      <c r="D374" s="49">
        <v>0</v>
      </c>
      <c r="E374" s="49">
        <v>0</v>
      </c>
      <c r="F374" s="49">
        <v>0</v>
      </c>
      <c r="G374" s="49">
        <v>520</v>
      </c>
      <c r="H374" s="49">
        <v>521</v>
      </c>
      <c r="I374" s="4">
        <f t="shared" si="24"/>
        <v>2.9942418426103647</v>
      </c>
    </row>
    <row r="375" spans="1:9" ht="24" x14ac:dyDescent="0.55000000000000004">
      <c r="A375" s="26"/>
      <c r="B375" s="7" t="s">
        <v>3</v>
      </c>
      <c r="C375" s="2">
        <f t="shared" ref="C375:H375" si="25">SUM(C341:C374)</f>
        <v>31.5</v>
      </c>
      <c r="D375" s="36">
        <f t="shared" si="25"/>
        <v>15</v>
      </c>
      <c r="E375" s="2">
        <f t="shared" si="25"/>
        <v>100</v>
      </c>
      <c r="F375" s="2">
        <f t="shared" si="25"/>
        <v>775</v>
      </c>
      <c r="G375" s="2">
        <f t="shared" si="25"/>
        <v>8757</v>
      </c>
      <c r="H375" s="2">
        <f t="shared" si="25"/>
        <v>9655</v>
      </c>
      <c r="I375" s="12"/>
    </row>
    <row r="376" spans="1:9" ht="24" x14ac:dyDescent="0.55000000000000004">
      <c r="A376" s="6"/>
      <c r="B376" s="22" t="s">
        <v>147</v>
      </c>
      <c r="C376" s="27"/>
      <c r="D376" s="37">
        <f>D375*100/$H$375</f>
        <v>0.15535991714137753</v>
      </c>
      <c r="E376" s="37">
        <f t="shared" ref="E376:H376" si="26">E375*100/$H$375</f>
        <v>1.0357327809425168</v>
      </c>
      <c r="F376" s="37">
        <f t="shared" si="26"/>
        <v>8.0269290523045047</v>
      </c>
      <c r="G376" s="37">
        <f t="shared" si="26"/>
        <v>90.699119627136199</v>
      </c>
      <c r="H376" s="37">
        <f t="shared" si="26"/>
        <v>100</v>
      </c>
      <c r="I376" s="12"/>
    </row>
    <row r="377" spans="1:9" ht="24" x14ac:dyDescent="0.55000000000000004">
      <c r="A377" s="26"/>
      <c r="B377" s="39" t="s">
        <v>4</v>
      </c>
      <c r="C377" s="40"/>
      <c r="D377" s="35"/>
      <c r="E377" s="5"/>
      <c r="F377" s="5"/>
      <c r="G377" s="5"/>
      <c r="H377" s="5"/>
      <c r="I377" s="13">
        <f>(I341*C341+I342*C342+I343*C343+I344*C344+I345*C345+I346*C346+I347*C347+I348*C348+I349*C349+I350*C350+I351*C351+I352*C352+I353*C353+I354*C354+I355*C355+I356*C356+I359*C359+I360*C360+I361*C361+I364*C364+I365*C365+I366*C366+I367*C367+I368*C368+I369*C369+I370*C370+I371*C371+I372*C372+I373*C373+I374*C374)/C375</f>
        <v>2.7575583480299497</v>
      </c>
    </row>
    <row r="378" spans="1:9" ht="24" x14ac:dyDescent="0.55000000000000004">
      <c r="A378" s="50"/>
      <c r="B378" s="51"/>
      <c r="C378" s="52"/>
      <c r="D378" s="33"/>
      <c r="E378" s="33"/>
      <c r="F378" s="33"/>
      <c r="G378" s="33"/>
      <c r="H378" s="33"/>
      <c r="I378" s="53"/>
    </row>
    <row r="379" spans="1:9" ht="24" x14ac:dyDescent="0.55000000000000004">
      <c r="A379" s="50"/>
      <c r="B379" s="51"/>
      <c r="C379" s="52"/>
      <c r="D379" s="33"/>
      <c r="E379" s="33"/>
      <c r="F379" s="33"/>
      <c r="G379" s="33"/>
      <c r="H379" s="33"/>
      <c r="I379" s="53"/>
    </row>
    <row r="383" spans="1:9" ht="24" x14ac:dyDescent="0.55000000000000004">
      <c r="A383" s="56" t="s">
        <v>288</v>
      </c>
      <c r="B383" s="56"/>
      <c r="C383" s="56"/>
      <c r="D383" s="56"/>
      <c r="E383" s="56"/>
      <c r="F383" s="56"/>
      <c r="G383" s="56"/>
      <c r="H383" s="56"/>
      <c r="I383" s="56"/>
    </row>
    <row r="384" spans="1:9" ht="24" x14ac:dyDescent="0.55000000000000004">
      <c r="A384" s="47" t="s">
        <v>0</v>
      </c>
      <c r="B384" s="48" t="s">
        <v>1</v>
      </c>
      <c r="C384" s="47" t="s">
        <v>2</v>
      </c>
      <c r="D384" s="47">
        <v>0</v>
      </c>
      <c r="E384" s="47">
        <v>1</v>
      </c>
      <c r="F384" s="47">
        <v>2</v>
      </c>
      <c r="G384" s="47">
        <v>3</v>
      </c>
      <c r="H384" s="47" t="s">
        <v>3</v>
      </c>
      <c r="I384" s="47" t="s">
        <v>4</v>
      </c>
    </row>
    <row r="385" spans="1:9" ht="24" x14ac:dyDescent="0.55000000000000004">
      <c r="A385" s="26"/>
      <c r="B385" s="7" t="s">
        <v>3</v>
      </c>
      <c r="C385" s="38"/>
      <c r="D385" s="36">
        <f>D375+D330</f>
        <v>16</v>
      </c>
      <c r="E385" s="36">
        <f>E375+E330</f>
        <v>154</v>
      </c>
      <c r="F385" s="36">
        <f>F375+F330</f>
        <v>1474</v>
      </c>
      <c r="G385" s="36">
        <f>G375+G330</f>
        <v>17409</v>
      </c>
      <c r="H385" s="36">
        <f>H375+H330</f>
        <v>19065</v>
      </c>
      <c r="I385" s="12"/>
    </row>
    <row r="386" spans="1:9" ht="24" x14ac:dyDescent="0.55000000000000004">
      <c r="A386" s="6"/>
      <c r="B386" s="22" t="s">
        <v>147</v>
      </c>
      <c r="C386" s="27"/>
      <c r="D386" s="37">
        <f>D385*100/$H$385</f>
        <v>8.3923419879360084E-2</v>
      </c>
      <c r="E386" s="37">
        <f t="shared" ref="E386:H386" si="27">E385*100/$H$385</f>
        <v>0.80776291633884079</v>
      </c>
      <c r="F386" s="37">
        <f t="shared" si="27"/>
        <v>7.7314450563860477</v>
      </c>
      <c r="G386" s="37">
        <f t="shared" si="27"/>
        <v>91.31392604248623</v>
      </c>
      <c r="H386" s="37">
        <f t="shared" si="27"/>
        <v>100</v>
      </c>
      <c r="I386" s="12"/>
    </row>
    <row r="387" spans="1:9" ht="24" x14ac:dyDescent="0.55000000000000004">
      <c r="A387" s="26"/>
      <c r="B387" s="39" t="s">
        <v>4</v>
      </c>
      <c r="C387" s="40"/>
      <c r="D387" s="35"/>
      <c r="E387" s="5"/>
      <c r="F387" s="5"/>
      <c r="G387" s="5"/>
      <c r="H387" s="5"/>
      <c r="I387" s="46">
        <f>(I377+I332)/2</f>
        <v>2.8401299965736975</v>
      </c>
    </row>
  </sheetData>
  <mergeCells count="27">
    <mergeCell ref="A1:I1"/>
    <mergeCell ref="A2:I2"/>
    <mergeCell ref="A4:I4"/>
    <mergeCell ref="A68:I68"/>
    <mergeCell ref="A69:I69"/>
    <mergeCell ref="A244:I244"/>
    <mergeCell ref="A71:I71"/>
    <mergeCell ref="A35:I35"/>
    <mergeCell ref="A101:I101"/>
    <mergeCell ref="A123:I123"/>
    <mergeCell ref="A144:I144"/>
    <mergeCell ref="A145:I145"/>
    <mergeCell ref="A147:I147"/>
    <mergeCell ref="A178:I178"/>
    <mergeCell ref="A211:I211"/>
    <mergeCell ref="A212:I212"/>
    <mergeCell ref="A214:I214"/>
    <mergeCell ref="A337:I337"/>
    <mergeCell ref="A339:I339"/>
    <mergeCell ref="A357:I357"/>
    <mergeCell ref="A383:I383"/>
    <mergeCell ref="A263:I263"/>
    <mergeCell ref="A290:I290"/>
    <mergeCell ref="A291:I291"/>
    <mergeCell ref="A293:I293"/>
    <mergeCell ref="A324:I324"/>
    <mergeCell ref="A336:I336"/>
  </mergeCells>
  <pageMargins left="0.50595238095238093" right="0.19345238095238096" top="0.40441176470588236" bottom="0.41666666666666669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8815-D70A-47D0-93DE-010A25BFBA3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6EDE7-5277-489E-B813-E6FFB90B767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4"/>
  <sheetViews>
    <sheetView view="pageLayout" topLeftCell="A82" zoomScaleNormal="100" workbookViewId="0">
      <selection activeCell="A88" sqref="A88:I92"/>
    </sheetView>
  </sheetViews>
  <sheetFormatPr defaultRowHeight="12.75" x14ac:dyDescent="0.2"/>
  <cols>
    <col min="2" max="2" width="28" style="16" customWidth="1"/>
    <col min="3" max="3" width="6.140625" style="1" customWidth="1"/>
    <col min="4" max="9" width="8.7109375" style="1" customWidth="1"/>
  </cols>
  <sheetData>
    <row r="1" spans="1:9" ht="21" customHeight="1" x14ac:dyDescent="0.55000000000000004">
      <c r="A1" s="55" t="s">
        <v>145</v>
      </c>
      <c r="B1" s="55"/>
      <c r="C1" s="55"/>
      <c r="D1" s="55"/>
      <c r="E1" s="55"/>
      <c r="F1" s="55"/>
      <c r="G1" s="55"/>
      <c r="H1" s="55"/>
      <c r="I1" s="55"/>
    </row>
    <row r="2" spans="1:9" ht="21" customHeight="1" x14ac:dyDescent="0.55000000000000004">
      <c r="A2" s="55" t="s">
        <v>143</v>
      </c>
      <c r="B2" s="55"/>
      <c r="C2" s="55"/>
      <c r="D2" s="55"/>
      <c r="E2" s="55"/>
      <c r="F2" s="55"/>
      <c r="G2" s="55"/>
      <c r="H2" s="55"/>
      <c r="I2" s="55"/>
    </row>
    <row r="3" spans="1:9" ht="12" customHeight="1" x14ac:dyDescent="0.55000000000000004">
      <c r="A3" s="21"/>
      <c r="B3" s="21"/>
      <c r="C3" s="21"/>
      <c r="D3" s="21"/>
      <c r="E3" s="21"/>
      <c r="F3" s="21"/>
      <c r="G3" s="21"/>
      <c r="H3" s="21"/>
      <c r="I3" s="21"/>
    </row>
    <row r="4" spans="1:9" ht="24" x14ac:dyDescent="0.55000000000000004">
      <c r="A4" s="56" t="s">
        <v>153</v>
      </c>
      <c r="B4" s="56"/>
      <c r="C4" s="56"/>
      <c r="D4" s="56"/>
      <c r="E4" s="56"/>
      <c r="F4" s="56"/>
      <c r="G4" s="56"/>
      <c r="H4" s="56"/>
      <c r="I4" s="56"/>
    </row>
    <row r="5" spans="1:9" ht="24" x14ac:dyDescent="0.55000000000000004">
      <c r="A5" s="44" t="s">
        <v>0</v>
      </c>
      <c r="B5" s="45" t="s">
        <v>151</v>
      </c>
      <c r="C5" s="44" t="s">
        <v>2</v>
      </c>
      <c r="D5" s="44">
        <v>0</v>
      </c>
      <c r="E5" s="44">
        <v>1</v>
      </c>
      <c r="F5" s="44">
        <v>2</v>
      </c>
      <c r="G5" s="44">
        <v>3</v>
      </c>
      <c r="H5" s="44" t="s">
        <v>3</v>
      </c>
      <c r="I5" s="44" t="s">
        <v>4</v>
      </c>
    </row>
    <row r="6" spans="1:9" ht="24" x14ac:dyDescent="0.55000000000000004">
      <c r="A6" s="3" t="s">
        <v>158</v>
      </c>
      <c r="B6" s="3" t="s">
        <v>159</v>
      </c>
      <c r="C6" s="2">
        <v>1</v>
      </c>
      <c r="D6" s="2">
        <v>1</v>
      </c>
      <c r="E6" s="2">
        <v>4</v>
      </c>
      <c r="F6" s="2">
        <v>56</v>
      </c>
      <c r="G6" s="2">
        <v>537</v>
      </c>
      <c r="H6" s="2">
        <v>598</v>
      </c>
      <c r="I6" s="4">
        <f>($D$5*D6+$E$5*E6+$F$5*F6+$G$5*G6)/H6</f>
        <v>2.887959866220736</v>
      </c>
    </row>
    <row r="7" spans="1:9" ht="24" x14ac:dyDescent="0.55000000000000004">
      <c r="A7" s="3" t="s">
        <v>160</v>
      </c>
      <c r="B7" s="3" t="s">
        <v>161</v>
      </c>
      <c r="C7" s="2">
        <v>1</v>
      </c>
      <c r="D7" s="2">
        <v>0</v>
      </c>
      <c r="E7" s="2">
        <v>0</v>
      </c>
      <c r="F7" s="2">
        <v>5</v>
      </c>
      <c r="G7" s="2">
        <v>67</v>
      </c>
      <c r="H7" s="2">
        <v>72</v>
      </c>
      <c r="I7" s="4">
        <f t="shared" ref="I7:I34" si="0">($D$5*D7+$E$5*E7+$F$5*F7+$G$5*G7)/H7</f>
        <v>2.9305555555555554</v>
      </c>
    </row>
    <row r="8" spans="1:9" ht="24" x14ac:dyDescent="0.55000000000000004">
      <c r="A8" s="3" t="s">
        <v>162</v>
      </c>
      <c r="B8" s="3" t="s">
        <v>163</v>
      </c>
      <c r="C8" s="2">
        <v>1</v>
      </c>
      <c r="D8" s="2">
        <v>0</v>
      </c>
      <c r="E8" s="2">
        <v>0</v>
      </c>
      <c r="F8" s="2">
        <v>0</v>
      </c>
      <c r="G8" s="2">
        <v>26</v>
      </c>
      <c r="H8" s="2">
        <v>26</v>
      </c>
      <c r="I8" s="4">
        <f t="shared" si="0"/>
        <v>3</v>
      </c>
    </row>
    <row r="9" spans="1:9" ht="24" x14ac:dyDescent="0.55000000000000004">
      <c r="A9" s="3" t="s">
        <v>164</v>
      </c>
      <c r="B9" s="3" t="s">
        <v>80</v>
      </c>
      <c r="C9" s="2">
        <v>0.5</v>
      </c>
      <c r="D9" s="2">
        <v>0</v>
      </c>
      <c r="E9" s="2">
        <v>3</v>
      </c>
      <c r="F9" s="2">
        <v>33</v>
      </c>
      <c r="G9" s="2">
        <v>62</v>
      </c>
      <c r="H9" s="2">
        <v>98</v>
      </c>
      <c r="I9" s="4">
        <f t="shared" si="0"/>
        <v>2.6020408163265305</v>
      </c>
    </row>
    <row r="10" spans="1:9" ht="24" x14ac:dyDescent="0.55000000000000004">
      <c r="A10" s="3" t="s">
        <v>165</v>
      </c>
      <c r="B10" s="3" t="s">
        <v>166</v>
      </c>
      <c r="C10" s="2">
        <v>1</v>
      </c>
      <c r="D10" s="2">
        <v>0</v>
      </c>
      <c r="E10" s="2">
        <v>1</v>
      </c>
      <c r="F10" s="2">
        <v>202</v>
      </c>
      <c r="G10" s="2">
        <v>395</v>
      </c>
      <c r="H10" s="2">
        <v>598</v>
      </c>
      <c r="I10" s="4">
        <f t="shared" si="0"/>
        <v>2.6588628762541804</v>
      </c>
    </row>
    <row r="11" spans="1:9" ht="24" x14ac:dyDescent="0.55000000000000004">
      <c r="A11" s="3" t="s">
        <v>167</v>
      </c>
      <c r="B11" s="3" t="s">
        <v>12</v>
      </c>
      <c r="C11" s="2">
        <v>1.5</v>
      </c>
      <c r="D11" s="2">
        <v>1</v>
      </c>
      <c r="E11" s="2">
        <v>0</v>
      </c>
      <c r="F11" s="2">
        <v>73</v>
      </c>
      <c r="G11" s="2">
        <v>387</v>
      </c>
      <c r="H11" s="2">
        <v>461</v>
      </c>
      <c r="I11" s="4">
        <f t="shared" si="0"/>
        <v>2.8351409978308024</v>
      </c>
    </row>
    <row r="12" spans="1:9" ht="24" x14ac:dyDescent="0.55000000000000004">
      <c r="A12" s="3" t="s">
        <v>168</v>
      </c>
      <c r="B12" s="3" t="s">
        <v>12</v>
      </c>
      <c r="C12" s="2">
        <v>2</v>
      </c>
      <c r="D12" s="2">
        <v>0</v>
      </c>
      <c r="E12" s="2">
        <v>0</v>
      </c>
      <c r="F12" s="2">
        <v>0</v>
      </c>
      <c r="G12" s="2">
        <v>98</v>
      </c>
      <c r="H12" s="2">
        <v>98</v>
      </c>
      <c r="I12" s="4">
        <f t="shared" si="0"/>
        <v>3</v>
      </c>
    </row>
    <row r="13" spans="1:9" ht="24" x14ac:dyDescent="0.55000000000000004">
      <c r="A13" s="3" t="s">
        <v>169</v>
      </c>
      <c r="B13" s="3" t="s">
        <v>170</v>
      </c>
      <c r="C13" s="2">
        <v>1.5</v>
      </c>
      <c r="D13" s="2">
        <v>0</v>
      </c>
      <c r="E13" s="2">
        <v>0</v>
      </c>
      <c r="F13" s="2">
        <v>0</v>
      </c>
      <c r="G13" s="2">
        <v>98</v>
      </c>
      <c r="H13" s="2">
        <v>98</v>
      </c>
      <c r="I13" s="4">
        <f t="shared" si="0"/>
        <v>3</v>
      </c>
    </row>
    <row r="14" spans="1:9" ht="24" x14ac:dyDescent="0.55000000000000004">
      <c r="A14" s="3" t="s">
        <v>171</v>
      </c>
      <c r="B14" s="3" t="s">
        <v>172</v>
      </c>
      <c r="C14" s="2">
        <v>0.5</v>
      </c>
      <c r="D14" s="2">
        <v>1</v>
      </c>
      <c r="E14" s="2">
        <v>51</v>
      </c>
      <c r="F14" s="2">
        <v>172</v>
      </c>
      <c r="G14" s="2">
        <v>374</v>
      </c>
      <c r="H14" s="2">
        <v>598</v>
      </c>
      <c r="I14" s="4">
        <f t="shared" si="0"/>
        <v>2.5367892976588631</v>
      </c>
    </row>
    <row r="15" spans="1:9" ht="24" x14ac:dyDescent="0.55000000000000004">
      <c r="A15" s="3" t="s">
        <v>173</v>
      </c>
      <c r="B15" s="3" t="s">
        <v>174</v>
      </c>
      <c r="C15" s="2">
        <v>2</v>
      </c>
      <c r="D15" s="2">
        <v>1</v>
      </c>
      <c r="E15" s="2">
        <v>0</v>
      </c>
      <c r="F15" s="2">
        <v>50</v>
      </c>
      <c r="G15" s="2">
        <v>377</v>
      </c>
      <c r="H15" s="2">
        <v>428</v>
      </c>
      <c r="I15" s="4">
        <f t="shared" si="0"/>
        <v>2.8761682242990654</v>
      </c>
    </row>
    <row r="16" spans="1:9" ht="24" x14ac:dyDescent="0.55000000000000004">
      <c r="A16" s="3" t="s">
        <v>175</v>
      </c>
      <c r="B16" s="3" t="s">
        <v>176</v>
      </c>
      <c r="C16" s="2">
        <v>1.5</v>
      </c>
      <c r="D16" s="2">
        <v>1</v>
      </c>
      <c r="E16" s="2">
        <v>2</v>
      </c>
      <c r="F16" s="2">
        <v>1</v>
      </c>
      <c r="G16" s="2">
        <v>424</v>
      </c>
      <c r="H16" s="2">
        <v>428</v>
      </c>
      <c r="I16" s="4">
        <f t="shared" si="0"/>
        <v>2.9813084112149535</v>
      </c>
    </row>
    <row r="17" spans="1:9" ht="24" x14ac:dyDescent="0.55000000000000004">
      <c r="A17" s="3" t="s">
        <v>177</v>
      </c>
      <c r="B17" s="3" t="s">
        <v>178</v>
      </c>
      <c r="C17" s="2">
        <v>1</v>
      </c>
      <c r="D17" s="2">
        <v>1</v>
      </c>
      <c r="E17" s="2">
        <v>0</v>
      </c>
      <c r="F17" s="2">
        <v>0</v>
      </c>
      <c r="G17" s="2">
        <v>399</v>
      </c>
      <c r="H17" s="2">
        <v>400</v>
      </c>
      <c r="I17" s="4">
        <f t="shared" si="0"/>
        <v>2.9925000000000002</v>
      </c>
    </row>
    <row r="18" spans="1:9" ht="24" x14ac:dyDescent="0.55000000000000004">
      <c r="A18" s="3" t="s">
        <v>179</v>
      </c>
      <c r="B18" s="3" t="s">
        <v>29</v>
      </c>
      <c r="C18" s="2">
        <v>1.5</v>
      </c>
      <c r="D18" s="2">
        <v>0</v>
      </c>
      <c r="E18" s="2">
        <v>0</v>
      </c>
      <c r="F18" s="2">
        <v>0</v>
      </c>
      <c r="G18" s="2">
        <v>98</v>
      </c>
      <c r="H18" s="2">
        <v>98</v>
      </c>
      <c r="I18" s="4">
        <f t="shared" si="0"/>
        <v>3</v>
      </c>
    </row>
    <row r="19" spans="1:9" ht="24" x14ac:dyDescent="0.55000000000000004">
      <c r="A19" s="3" t="s">
        <v>180</v>
      </c>
      <c r="B19" s="3" t="s">
        <v>23</v>
      </c>
      <c r="C19" s="2">
        <v>1.5</v>
      </c>
      <c r="D19" s="2">
        <v>0</v>
      </c>
      <c r="E19" s="2">
        <v>0</v>
      </c>
      <c r="F19" s="2">
        <v>5</v>
      </c>
      <c r="G19" s="2">
        <v>93</v>
      </c>
      <c r="H19" s="2">
        <v>98</v>
      </c>
      <c r="I19" s="4">
        <f t="shared" si="0"/>
        <v>2.9489795918367347</v>
      </c>
    </row>
    <row r="20" spans="1:9" ht="24" x14ac:dyDescent="0.55000000000000004">
      <c r="A20" s="3" t="s">
        <v>181</v>
      </c>
      <c r="B20" s="3" t="s">
        <v>21</v>
      </c>
      <c r="C20" s="2">
        <v>2</v>
      </c>
      <c r="D20" s="2">
        <v>0</v>
      </c>
      <c r="E20" s="2">
        <v>0</v>
      </c>
      <c r="F20" s="2">
        <v>8</v>
      </c>
      <c r="G20" s="2">
        <v>90</v>
      </c>
      <c r="H20" s="2">
        <v>98</v>
      </c>
      <c r="I20" s="4">
        <f t="shared" si="0"/>
        <v>2.9183673469387754</v>
      </c>
    </row>
    <row r="21" spans="1:9" ht="24" x14ac:dyDescent="0.55000000000000004">
      <c r="A21" s="3" t="s">
        <v>182</v>
      </c>
      <c r="B21" s="3" t="s">
        <v>183</v>
      </c>
      <c r="C21" s="2">
        <v>1</v>
      </c>
      <c r="D21" s="2">
        <v>0</v>
      </c>
      <c r="E21" s="2">
        <v>0</v>
      </c>
      <c r="F21" s="2">
        <v>0</v>
      </c>
      <c r="G21" s="2">
        <v>98</v>
      </c>
      <c r="H21" s="2">
        <v>98</v>
      </c>
      <c r="I21" s="4">
        <f t="shared" si="0"/>
        <v>3</v>
      </c>
    </row>
    <row r="22" spans="1:9" ht="24" x14ac:dyDescent="0.55000000000000004">
      <c r="A22" s="3" t="s">
        <v>184</v>
      </c>
      <c r="B22" s="3" t="s">
        <v>185</v>
      </c>
      <c r="C22" s="2">
        <v>1</v>
      </c>
      <c r="D22" s="2">
        <v>1</v>
      </c>
      <c r="E22" s="2">
        <v>3</v>
      </c>
      <c r="F22" s="2">
        <v>36</v>
      </c>
      <c r="G22" s="2">
        <v>460</v>
      </c>
      <c r="H22" s="2">
        <v>500</v>
      </c>
      <c r="I22" s="4">
        <f t="shared" si="0"/>
        <v>2.91</v>
      </c>
    </row>
    <row r="23" spans="1:9" ht="24" x14ac:dyDescent="0.55000000000000004">
      <c r="A23" s="3" t="s">
        <v>186</v>
      </c>
      <c r="B23" s="3" t="s">
        <v>187</v>
      </c>
      <c r="C23" s="2">
        <v>1.5</v>
      </c>
      <c r="D23" s="2">
        <v>0</v>
      </c>
      <c r="E23" s="2">
        <v>2</v>
      </c>
      <c r="F23" s="2">
        <v>52</v>
      </c>
      <c r="G23" s="2">
        <v>374</v>
      </c>
      <c r="H23" s="2">
        <v>428</v>
      </c>
      <c r="I23" s="4">
        <f t="shared" si="0"/>
        <v>2.8691588785046731</v>
      </c>
    </row>
    <row r="24" spans="1:9" ht="24" x14ac:dyDescent="0.55000000000000004">
      <c r="A24" s="3" t="s">
        <v>188</v>
      </c>
      <c r="B24" s="3" t="s">
        <v>189</v>
      </c>
      <c r="C24" s="2">
        <v>1</v>
      </c>
      <c r="D24" s="2">
        <v>0</v>
      </c>
      <c r="E24" s="2">
        <v>0</v>
      </c>
      <c r="F24" s="2">
        <v>0</v>
      </c>
      <c r="G24" s="2">
        <v>7</v>
      </c>
      <c r="H24" s="2">
        <v>7</v>
      </c>
      <c r="I24" s="4">
        <f t="shared" si="0"/>
        <v>3</v>
      </c>
    </row>
    <row r="25" spans="1:9" ht="24" x14ac:dyDescent="0.55000000000000004">
      <c r="A25" s="3" t="s">
        <v>190</v>
      </c>
      <c r="B25" s="3" t="s">
        <v>191</v>
      </c>
      <c r="C25" s="2">
        <v>1</v>
      </c>
      <c r="D25" s="2">
        <v>0</v>
      </c>
      <c r="E25" s="2">
        <v>0</v>
      </c>
      <c r="F25" s="2">
        <v>0</v>
      </c>
      <c r="G25" s="2">
        <v>22</v>
      </c>
      <c r="H25" s="2">
        <v>22</v>
      </c>
      <c r="I25" s="4">
        <f t="shared" si="0"/>
        <v>3</v>
      </c>
    </row>
    <row r="26" spans="1:9" ht="24" x14ac:dyDescent="0.55000000000000004">
      <c r="A26" s="3" t="s">
        <v>192</v>
      </c>
      <c r="B26" s="3" t="s">
        <v>193</v>
      </c>
      <c r="C26" s="2">
        <v>1</v>
      </c>
      <c r="D26" s="2">
        <v>0</v>
      </c>
      <c r="E26" s="2">
        <v>0</v>
      </c>
      <c r="F26" s="2">
        <v>0</v>
      </c>
      <c r="G26" s="2">
        <v>31</v>
      </c>
      <c r="H26" s="2">
        <v>31</v>
      </c>
      <c r="I26" s="4">
        <f t="shared" si="0"/>
        <v>3</v>
      </c>
    </row>
    <row r="27" spans="1:9" ht="24" x14ac:dyDescent="0.55000000000000004">
      <c r="A27" s="3" t="s">
        <v>194</v>
      </c>
      <c r="B27" s="3" t="s">
        <v>195</v>
      </c>
      <c r="C27" s="2">
        <v>1</v>
      </c>
      <c r="D27" s="2">
        <v>0</v>
      </c>
      <c r="E27" s="2">
        <v>0</v>
      </c>
      <c r="F27" s="2">
        <v>0</v>
      </c>
      <c r="G27" s="2">
        <v>33</v>
      </c>
      <c r="H27" s="2">
        <v>33</v>
      </c>
      <c r="I27" s="4">
        <f t="shared" si="0"/>
        <v>3</v>
      </c>
    </row>
    <row r="28" spans="1:9" ht="24" x14ac:dyDescent="0.55000000000000004">
      <c r="A28" s="3" t="s">
        <v>196</v>
      </c>
      <c r="B28" s="3" t="s">
        <v>34</v>
      </c>
      <c r="C28" s="2">
        <v>0.5</v>
      </c>
      <c r="D28" s="2">
        <v>1</v>
      </c>
      <c r="E28" s="2">
        <v>3</v>
      </c>
      <c r="F28" s="2">
        <v>2</v>
      </c>
      <c r="G28" s="2">
        <v>592</v>
      </c>
      <c r="H28" s="2">
        <v>598</v>
      </c>
      <c r="I28" s="4">
        <f t="shared" si="0"/>
        <v>2.9816053511705687</v>
      </c>
    </row>
    <row r="29" spans="1:9" ht="24" x14ac:dyDescent="0.55000000000000004">
      <c r="A29" s="3" t="s">
        <v>197</v>
      </c>
      <c r="B29" s="3" t="s">
        <v>198</v>
      </c>
      <c r="C29" s="2">
        <v>0.5</v>
      </c>
      <c r="D29" s="2">
        <v>1</v>
      </c>
      <c r="E29" s="2">
        <v>0</v>
      </c>
      <c r="F29" s="2">
        <v>0</v>
      </c>
      <c r="G29" s="2">
        <v>471</v>
      </c>
      <c r="H29" s="2">
        <v>472</v>
      </c>
      <c r="I29" s="4">
        <f t="shared" si="0"/>
        <v>2.9936440677966103</v>
      </c>
    </row>
    <row r="30" spans="1:9" ht="24" x14ac:dyDescent="0.55000000000000004">
      <c r="A30" s="3" t="s">
        <v>199</v>
      </c>
      <c r="B30" s="3" t="s">
        <v>200</v>
      </c>
      <c r="C30" s="2">
        <v>1</v>
      </c>
      <c r="D30" s="2">
        <v>1</v>
      </c>
      <c r="E30" s="2">
        <v>0</v>
      </c>
      <c r="F30" s="2">
        <v>26</v>
      </c>
      <c r="G30" s="2">
        <v>571</v>
      </c>
      <c r="H30" s="2">
        <v>598</v>
      </c>
      <c r="I30" s="4">
        <f t="shared" si="0"/>
        <v>2.9515050167224079</v>
      </c>
    </row>
    <row r="31" spans="1:9" ht="24" x14ac:dyDescent="0.55000000000000004">
      <c r="A31" s="3" t="s">
        <v>201</v>
      </c>
      <c r="B31" s="3" t="s">
        <v>202</v>
      </c>
      <c r="C31" s="2">
        <v>0.5</v>
      </c>
      <c r="D31" s="2">
        <v>1</v>
      </c>
      <c r="E31" s="2">
        <v>0</v>
      </c>
      <c r="F31" s="2">
        <v>0</v>
      </c>
      <c r="G31" s="2">
        <v>597</v>
      </c>
      <c r="H31" s="2">
        <v>598</v>
      </c>
      <c r="I31" s="4">
        <f t="shared" si="0"/>
        <v>2.9949832775919734</v>
      </c>
    </row>
    <row r="32" spans="1:9" ht="24" x14ac:dyDescent="0.55000000000000004">
      <c r="A32" s="3" t="s">
        <v>203</v>
      </c>
      <c r="B32" s="3" t="s">
        <v>204</v>
      </c>
      <c r="C32" s="2">
        <v>0.5</v>
      </c>
      <c r="D32" s="2">
        <v>0</v>
      </c>
      <c r="E32" s="2">
        <v>0</v>
      </c>
      <c r="F32" s="2">
        <v>26</v>
      </c>
      <c r="G32" s="2">
        <v>572</v>
      </c>
      <c r="H32" s="2">
        <v>598</v>
      </c>
      <c r="I32" s="4">
        <f t="shared" si="0"/>
        <v>2.9565217391304346</v>
      </c>
    </row>
    <row r="33" spans="1:9" ht="24" x14ac:dyDescent="0.55000000000000004">
      <c r="A33" s="3" t="s">
        <v>205</v>
      </c>
      <c r="B33" s="3" t="s">
        <v>206</v>
      </c>
      <c r="C33" s="2">
        <v>1</v>
      </c>
      <c r="D33" s="2">
        <v>0</v>
      </c>
      <c r="E33" s="2">
        <v>0</v>
      </c>
      <c r="F33" s="2">
        <v>21</v>
      </c>
      <c r="G33" s="2">
        <v>51</v>
      </c>
      <c r="H33" s="2">
        <v>72</v>
      </c>
      <c r="I33" s="4">
        <f t="shared" si="0"/>
        <v>2.7083333333333335</v>
      </c>
    </row>
    <row r="34" spans="1:9" ht="24" x14ac:dyDescent="0.55000000000000004">
      <c r="A34" s="3" t="s">
        <v>207</v>
      </c>
      <c r="B34" s="3" t="s">
        <v>208</v>
      </c>
      <c r="C34" s="2">
        <v>1</v>
      </c>
      <c r="D34" s="2">
        <v>0</v>
      </c>
      <c r="E34" s="2">
        <v>0</v>
      </c>
      <c r="F34" s="2">
        <v>0</v>
      </c>
      <c r="G34" s="2">
        <v>28</v>
      </c>
      <c r="H34" s="2">
        <v>28</v>
      </c>
      <c r="I34" s="4">
        <f t="shared" si="0"/>
        <v>3</v>
      </c>
    </row>
    <row r="35" spans="1:9" ht="24" x14ac:dyDescent="0.55000000000000004">
      <c r="A35" s="56" t="s">
        <v>154</v>
      </c>
      <c r="B35" s="56"/>
      <c r="C35" s="56"/>
      <c r="D35" s="56"/>
      <c r="E35" s="56"/>
      <c r="F35" s="56"/>
      <c r="G35" s="56"/>
      <c r="H35" s="56"/>
      <c r="I35" s="56"/>
    </row>
    <row r="36" spans="1:9" ht="24" x14ac:dyDescent="0.55000000000000004">
      <c r="A36" s="44" t="s">
        <v>0</v>
      </c>
      <c r="B36" s="45" t="s">
        <v>151</v>
      </c>
      <c r="C36" s="44" t="s">
        <v>2</v>
      </c>
      <c r="D36" s="44">
        <v>0</v>
      </c>
      <c r="E36" s="44">
        <v>1</v>
      </c>
      <c r="F36" s="44">
        <v>2</v>
      </c>
      <c r="G36" s="44">
        <v>3</v>
      </c>
      <c r="H36" s="44" t="s">
        <v>3</v>
      </c>
      <c r="I36" s="44" t="s">
        <v>4</v>
      </c>
    </row>
    <row r="37" spans="1:9" ht="24" x14ac:dyDescent="0.55000000000000004">
      <c r="A37" s="3" t="s">
        <v>59</v>
      </c>
      <c r="B37" s="14" t="s">
        <v>60</v>
      </c>
      <c r="C37" s="2">
        <v>1</v>
      </c>
      <c r="D37" s="2">
        <v>0</v>
      </c>
      <c r="E37" s="2">
        <v>4</v>
      </c>
      <c r="F37" s="2">
        <v>223</v>
      </c>
      <c r="G37" s="2">
        <v>405</v>
      </c>
      <c r="H37" s="2">
        <v>632</v>
      </c>
      <c r="I37" s="4">
        <f t="shared" ref="I37:I44" si="1">($D$5*D37+$E$5*E37+$F$5*F37+$G$5*G37)/H37</f>
        <v>2.634493670886076</v>
      </c>
    </row>
    <row r="38" spans="1:9" ht="24" x14ac:dyDescent="0.55000000000000004">
      <c r="A38" s="3" t="s">
        <v>61</v>
      </c>
      <c r="B38" s="14" t="s">
        <v>62</v>
      </c>
      <c r="C38" s="2">
        <v>1</v>
      </c>
      <c r="D38" s="2">
        <v>0</v>
      </c>
      <c r="E38" s="2">
        <v>0</v>
      </c>
      <c r="F38" s="2">
        <v>0</v>
      </c>
      <c r="G38" s="2">
        <v>63</v>
      </c>
      <c r="H38" s="2">
        <v>63</v>
      </c>
      <c r="I38" s="4">
        <f t="shared" si="1"/>
        <v>3</v>
      </c>
    </row>
    <row r="39" spans="1:9" ht="24" x14ac:dyDescent="0.55000000000000004">
      <c r="A39" s="3" t="s">
        <v>63</v>
      </c>
      <c r="B39" s="14" t="s">
        <v>64</v>
      </c>
      <c r="C39" s="2">
        <v>1</v>
      </c>
      <c r="D39" s="2">
        <v>0</v>
      </c>
      <c r="E39" s="2">
        <v>0</v>
      </c>
      <c r="F39" s="2">
        <v>44</v>
      </c>
      <c r="G39" s="2">
        <v>525</v>
      </c>
      <c r="H39" s="2">
        <v>569</v>
      </c>
      <c r="I39" s="4">
        <f t="shared" si="1"/>
        <v>2.9226713532513182</v>
      </c>
    </row>
    <row r="40" spans="1:9" ht="24" x14ac:dyDescent="0.55000000000000004">
      <c r="A40" s="3" t="s">
        <v>65</v>
      </c>
      <c r="B40" s="14" t="s">
        <v>66</v>
      </c>
      <c r="C40" s="2">
        <v>0.5</v>
      </c>
      <c r="D40" s="2">
        <v>0</v>
      </c>
      <c r="E40" s="2">
        <v>0</v>
      </c>
      <c r="F40" s="2">
        <v>0</v>
      </c>
      <c r="G40" s="2">
        <v>631</v>
      </c>
      <c r="H40" s="2">
        <v>631</v>
      </c>
      <c r="I40" s="4">
        <f t="shared" si="1"/>
        <v>3</v>
      </c>
    </row>
    <row r="41" spans="1:9" ht="24" x14ac:dyDescent="0.55000000000000004">
      <c r="A41" s="3" t="s">
        <v>67</v>
      </c>
      <c r="B41" s="14" t="s">
        <v>68</v>
      </c>
      <c r="C41" s="2">
        <v>0.5</v>
      </c>
      <c r="D41" s="2">
        <v>0</v>
      </c>
      <c r="E41" s="2">
        <v>66</v>
      </c>
      <c r="F41" s="2">
        <v>88</v>
      </c>
      <c r="G41" s="2">
        <v>472</v>
      </c>
      <c r="H41" s="2">
        <v>630</v>
      </c>
      <c r="I41" s="4">
        <f t="shared" si="1"/>
        <v>2.6317460317460317</v>
      </c>
    </row>
    <row r="42" spans="1:9" ht="24" x14ac:dyDescent="0.55000000000000004">
      <c r="A42" s="3" t="s">
        <v>69</v>
      </c>
      <c r="B42" s="14" t="s">
        <v>70</v>
      </c>
      <c r="C42" s="2">
        <v>1</v>
      </c>
      <c r="D42" s="2">
        <v>0</v>
      </c>
      <c r="E42" s="2">
        <v>3</v>
      </c>
      <c r="F42" s="2">
        <v>4</v>
      </c>
      <c r="G42" s="2">
        <v>45</v>
      </c>
      <c r="H42" s="2">
        <v>52</v>
      </c>
      <c r="I42" s="4">
        <f t="shared" si="1"/>
        <v>2.8076923076923075</v>
      </c>
    </row>
    <row r="43" spans="1:9" ht="24" x14ac:dyDescent="0.55000000000000004">
      <c r="A43" s="3" t="s">
        <v>71</v>
      </c>
      <c r="B43" s="14" t="s">
        <v>66</v>
      </c>
      <c r="C43" s="2">
        <v>1</v>
      </c>
      <c r="D43" s="2">
        <v>0</v>
      </c>
      <c r="E43" s="2">
        <v>4</v>
      </c>
      <c r="F43" s="2">
        <v>1</v>
      </c>
      <c r="G43" s="2">
        <v>47</v>
      </c>
      <c r="H43" s="2">
        <v>52</v>
      </c>
      <c r="I43" s="4">
        <f t="shared" si="1"/>
        <v>2.8269230769230771</v>
      </c>
    </row>
    <row r="44" spans="1:9" ht="24" x14ac:dyDescent="0.55000000000000004">
      <c r="A44" s="23" t="s">
        <v>72</v>
      </c>
      <c r="B44" s="24" t="s">
        <v>73</v>
      </c>
      <c r="C44" s="25">
        <v>1</v>
      </c>
      <c r="D44" s="2">
        <v>0</v>
      </c>
      <c r="E44" s="2">
        <v>4</v>
      </c>
      <c r="F44" s="2">
        <v>0</v>
      </c>
      <c r="G44" s="2">
        <v>48</v>
      </c>
      <c r="H44" s="2">
        <v>52</v>
      </c>
      <c r="I44" s="4">
        <f t="shared" si="1"/>
        <v>2.8461538461538463</v>
      </c>
    </row>
    <row r="45" spans="1:9" ht="24" x14ac:dyDescent="0.55000000000000004">
      <c r="A45" s="3" t="s">
        <v>209</v>
      </c>
      <c r="B45" s="3" t="s">
        <v>210</v>
      </c>
      <c r="C45" s="2">
        <v>1</v>
      </c>
      <c r="D45" s="2">
        <v>0</v>
      </c>
      <c r="E45" s="2">
        <v>0</v>
      </c>
      <c r="F45" s="2">
        <v>0</v>
      </c>
      <c r="G45" s="2">
        <v>12</v>
      </c>
      <c r="H45" s="2">
        <v>12</v>
      </c>
      <c r="I45" s="4">
        <f t="shared" ref="I45:I54" si="2">($D$5*D45+$E$5*E45+$F$5*F45+$G$5*G45)/H45</f>
        <v>3</v>
      </c>
    </row>
    <row r="46" spans="1:9" ht="24" x14ac:dyDescent="0.55000000000000004">
      <c r="A46" s="3" t="s">
        <v>211</v>
      </c>
      <c r="B46" s="3" t="s">
        <v>212</v>
      </c>
      <c r="C46" s="2">
        <v>1</v>
      </c>
      <c r="D46" s="2">
        <v>0</v>
      </c>
      <c r="E46" s="2">
        <v>2</v>
      </c>
      <c r="F46" s="2">
        <v>0</v>
      </c>
      <c r="G46" s="2">
        <v>37</v>
      </c>
      <c r="H46" s="2">
        <v>39</v>
      </c>
      <c r="I46" s="4">
        <f t="shared" si="2"/>
        <v>2.8974358974358974</v>
      </c>
    </row>
    <row r="47" spans="1:9" ht="24" x14ac:dyDescent="0.55000000000000004">
      <c r="A47" s="3" t="s">
        <v>213</v>
      </c>
      <c r="B47" s="3" t="s">
        <v>214</v>
      </c>
      <c r="C47" s="2">
        <v>1</v>
      </c>
      <c r="D47" s="2">
        <v>0</v>
      </c>
      <c r="E47" s="2">
        <v>0</v>
      </c>
      <c r="F47" s="2">
        <v>34</v>
      </c>
      <c r="G47" s="2">
        <v>564</v>
      </c>
      <c r="H47" s="2">
        <v>598</v>
      </c>
      <c r="I47" s="4">
        <f t="shared" si="2"/>
        <v>2.9431438127090299</v>
      </c>
    </row>
    <row r="48" spans="1:9" ht="24" x14ac:dyDescent="0.55000000000000004">
      <c r="A48" s="3" t="s">
        <v>215</v>
      </c>
      <c r="B48" s="3" t="s">
        <v>70</v>
      </c>
      <c r="C48" s="2">
        <v>1</v>
      </c>
      <c r="D48" s="2">
        <v>0</v>
      </c>
      <c r="E48" s="2">
        <v>0</v>
      </c>
      <c r="F48" s="2">
        <v>0</v>
      </c>
      <c r="G48" s="2">
        <v>39</v>
      </c>
      <c r="H48" s="2">
        <v>39</v>
      </c>
      <c r="I48" s="4">
        <f t="shared" si="2"/>
        <v>3</v>
      </c>
    </row>
    <row r="49" spans="1:9" ht="24" x14ac:dyDescent="0.55000000000000004">
      <c r="A49" s="3" t="s">
        <v>216</v>
      </c>
      <c r="B49" s="3" t="s">
        <v>217</v>
      </c>
      <c r="C49" s="2">
        <v>1</v>
      </c>
      <c r="D49" s="2">
        <v>0</v>
      </c>
      <c r="E49" s="2">
        <v>0</v>
      </c>
      <c r="F49" s="2">
        <v>0</v>
      </c>
      <c r="G49" s="2">
        <v>98</v>
      </c>
      <c r="H49" s="2">
        <v>98</v>
      </c>
      <c r="I49" s="4">
        <f t="shared" si="2"/>
        <v>3</v>
      </c>
    </row>
    <row r="50" spans="1:9" ht="24" x14ac:dyDescent="0.55000000000000004">
      <c r="A50" s="3" t="s">
        <v>218</v>
      </c>
      <c r="B50" s="3" t="s">
        <v>217</v>
      </c>
      <c r="C50" s="2">
        <v>1</v>
      </c>
      <c r="D50" s="2">
        <v>1</v>
      </c>
      <c r="E50" s="2">
        <v>8</v>
      </c>
      <c r="F50" s="2">
        <v>130</v>
      </c>
      <c r="G50" s="2">
        <v>361</v>
      </c>
      <c r="H50" s="2">
        <v>500</v>
      </c>
      <c r="I50" s="4">
        <f t="shared" si="2"/>
        <v>2.702</v>
      </c>
    </row>
    <row r="51" spans="1:9" ht="24" x14ac:dyDescent="0.55000000000000004">
      <c r="A51" s="3" t="s">
        <v>219</v>
      </c>
      <c r="B51" s="3" t="s">
        <v>8</v>
      </c>
      <c r="C51" s="2">
        <v>0.5</v>
      </c>
      <c r="D51" s="2">
        <v>0</v>
      </c>
      <c r="E51" s="2">
        <v>0</v>
      </c>
      <c r="F51" s="2">
        <v>0</v>
      </c>
      <c r="G51" s="2">
        <v>598</v>
      </c>
      <c r="H51" s="2">
        <v>598</v>
      </c>
      <c r="I51" s="4">
        <f t="shared" si="2"/>
        <v>3</v>
      </c>
    </row>
    <row r="52" spans="1:9" ht="24" x14ac:dyDescent="0.55000000000000004">
      <c r="A52" s="3" t="s">
        <v>220</v>
      </c>
      <c r="B52" s="3" t="s">
        <v>68</v>
      </c>
      <c r="C52" s="2">
        <v>1</v>
      </c>
      <c r="D52" s="2">
        <v>0</v>
      </c>
      <c r="E52" s="2">
        <v>10</v>
      </c>
      <c r="F52" s="2">
        <v>2</v>
      </c>
      <c r="G52" s="2">
        <v>27</v>
      </c>
      <c r="H52" s="2">
        <v>39</v>
      </c>
      <c r="I52" s="4">
        <f t="shared" si="2"/>
        <v>2.4358974358974357</v>
      </c>
    </row>
    <row r="53" spans="1:9" ht="24" x14ac:dyDescent="0.55000000000000004">
      <c r="A53" s="3" t="s">
        <v>221</v>
      </c>
      <c r="B53" s="3" t="s">
        <v>8</v>
      </c>
      <c r="C53" s="2">
        <v>0.5</v>
      </c>
      <c r="D53" s="2">
        <v>0</v>
      </c>
      <c r="E53" s="2">
        <v>39</v>
      </c>
      <c r="F53" s="2">
        <v>2</v>
      </c>
      <c r="G53" s="2">
        <v>557</v>
      </c>
      <c r="H53" s="2">
        <v>598</v>
      </c>
      <c r="I53" s="4">
        <f t="shared" si="2"/>
        <v>2.8662207357859533</v>
      </c>
    </row>
    <row r="54" spans="1:9" ht="24" x14ac:dyDescent="0.55000000000000004">
      <c r="A54" s="3" t="s">
        <v>222</v>
      </c>
      <c r="B54" s="3" t="s">
        <v>223</v>
      </c>
      <c r="C54" s="2">
        <v>1</v>
      </c>
      <c r="D54" s="2">
        <v>0</v>
      </c>
      <c r="E54" s="2">
        <v>0</v>
      </c>
      <c r="F54" s="2">
        <v>0</v>
      </c>
      <c r="G54" s="2">
        <v>175</v>
      </c>
      <c r="H54" s="2">
        <v>500</v>
      </c>
      <c r="I54" s="4">
        <f t="shared" si="2"/>
        <v>1.05</v>
      </c>
    </row>
    <row r="55" spans="1:9" ht="24" x14ac:dyDescent="0.55000000000000004">
      <c r="A55" s="26"/>
      <c r="B55" s="7" t="s">
        <v>3</v>
      </c>
      <c r="C55" s="2">
        <f>SUM(C6:C54)</f>
        <v>48</v>
      </c>
      <c r="D55" s="2">
        <f>SUM(D6:D44)</f>
        <v>11</v>
      </c>
      <c r="E55" s="2">
        <f>SUM(E6:E44)</f>
        <v>151</v>
      </c>
      <c r="F55" s="2">
        <f>SUM(F6:F44)</f>
        <v>1130</v>
      </c>
      <c r="G55" s="2">
        <f>SUM(G6:G44)</f>
        <v>9671</v>
      </c>
      <c r="H55" s="2">
        <f>SUM(H6:H44)</f>
        <v>10961</v>
      </c>
      <c r="I55" s="4"/>
    </row>
    <row r="56" spans="1:9" ht="24" x14ac:dyDescent="0.55000000000000004">
      <c r="A56" s="28"/>
      <c r="B56" s="30" t="s">
        <v>147</v>
      </c>
      <c r="C56" s="31"/>
      <c r="D56" s="4">
        <f>D55*100/$H$55</f>
        <v>0.10035580695192045</v>
      </c>
      <c r="E56" s="4">
        <f t="shared" ref="E56:H56" si="3">E55*100/$H$55</f>
        <v>1.3776115317945443</v>
      </c>
      <c r="F56" s="4">
        <f t="shared" si="3"/>
        <v>10.309278350515465</v>
      </c>
      <c r="G56" s="4">
        <f t="shared" si="3"/>
        <v>88.231000821092962</v>
      </c>
      <c r="H56" s="34">
        <f t="shared" si="3"/>
        <v>100</v>
      </c>
      <c r="I56" s="4"/>
    </row>
    <row r="57" spans="1:9" ht="24" x14ac:dyDescent="0.55000000000000004">
      <c r="A57" s="26"/>
      <c r="B57" s="7" t="s">
        <v>4</v>
      </c>
      <c r="C57" s="27"/>
      <c r="D57" s="5"/>
      <c r="E57" s="5"/>
      <c r="F57" s="5"/>
      <c r="G57" s="5"/>
      <c r="H57" s="5"/>
      <c r="I57" s="13">
        <f>(I6*C6+I7*C7+I8*C8+I9*C9+I10*C10+I11*C11+I12*C12+I13*C13+I14*C14+I15*C15+I16*C16+I17*C17+I18*C18+I19*C19+I20*C20+I21*C21+I22*C22+I23*C23+I24*C24+I25*C25+I26*C26+I27*C27+I28*C28+I29*C29+I30*C30+I31*C31+I32*C32+I33*C33+I34*C34+I37*C37+I38*C38+I39*C39+I40*C40+I41*C41+I42*C42+I43*C43+I44*C44+I45*C45+I46*C46+I47*C47+I48*C48+I49*C49+I50*C50+I51*C51+I52*C52+I53*C53+I54*C54)/C55</f>
        <v>2.8631011806082314</v>
      </c>
    </row>
    <row r="58" spans="1:9" ht="24" x14ac:dyDescent="0.55000000000000004">
      <c r="A58" s="29"/>
      <c r="B58" s="32"/>
      <c r="C58" s="29"/>
      <c r="D58" s="8"/>
      <c r="E58" s="10"/>
      <c r="F58" s="10"/>
      <c r="G58" s="10"/>
      <c r="H58" s="10"/>
      <c r="I58" s="10"/>
    </row>
    <row r="59" spans="1:9" ht="24" x14ac:dyDescent="0.55000000000000004">
      <c r="A59" s="9"/>
      <c r="B59" s="15"/>
      <c r="C59" s="9"/>
      <c r="D59" s="9"/>
      <c r="E59" s="11"/>
      <c r="F59" s="11"/>
      <c r="G59" s="11"/>
      <c r="H59" s="11"/>
      <c r="I59" s="11"/>
    </row>
    <row r="60" spans="1:9" ht="24" x14ac:dyDescent="0.55000000000000004">
      <c r="A60" s="31"/>
      <c r="B60" s="30"/>
      <c r="C60" s="31"/>
      <c r="D60" s="31"/>
      <c r="E60" s="33"/>
      <c r="F60" s="33"/>
      <c r="G60" s="33"/>
      <c r="H60" s="33"/>
      <c r="I60" s="33"/>
    </row>
    <row r="61" spans="1:9" ht="24" x14ac:dyDescent="0.55000000000000004">
      <c r="A61" s="31"/>
      <c r="B61" s="30"/>
      <c r="C61" s="31"/>
      <c r="D61" s="31"/>
      <c r="E61" s="33"/>
      <c r="F61" s="33"/>
      <c r="G61" s="33"/>
      <c r="H61" s="33"/>
      <c r="I61" s="33"/>
    </row>
    <row r="62" spans="1:9" ht="24" x14ac:dyDescent="0.55000000000000004">
      <c r="A62" s="31"/>
      <c r="B62" s="30"/>
      <c r="C62" s="31"/>
      <c r="D62" s="31"/>
      <c r="E62" s="33"/>
      <c r="F62" s="33"/>
      <c r="G62" s="33"/>
      <c r="H62" s="33"/>
      <c r="I62" s="33"/>
    </row>
    <row r="63" spans="1:9" ht="24" x14ac:dyDescent="0.55000000000000004">
      <c r="A63" s="31"/>
      <c r="B63" s="30"/>
      <c r="C63" s="31"/>
      <c r="D63" s="31"/>
      <c r="E63" s="33"/>
      <c r="F63" s="33"/>
      <c r="G63" s="33"/>
      <c r="H63" s="33"/>
      <c r="I63" s="33"/>
    </row>
    <row r="64" spans="1:9" ht="24" x14ac:dyDescent="0.55000000000000004">
      <c r="A64" s="31"/>
      <c r="B64" s="30"/>
      <c r="C64" s="31"/>
      <c r="D64" s="31"/>
      <c r="E64" s="33"/>
      <c r="F64" s="33"/>
      <c r="G64" s="33"/>
      <c r="H64" s="33"/>
      <c r="I64" s="33"/>
    </row>
    <row r="65" spans="1:9" ht="24" x14ac:dyDescent="0.55000000000000004">
      <c r="A65" s="31"/>
      <c r="B65" s="30"/>
      <c r="C65" s="31"/>
      <c r="D65" s="31"/>
      <c r="E65" s="33"/>
      <c r="F65" s="33"/>
      <c r="G65" s="33"/>
      <c r="H65" s="33"/>
      <c r="I65" s="33"/>
    </row>
    <row r="66" spans="1:9" ht="24" x14ac:dyDescent="0.55000000000000004">
      <c r="A66" s="31"/>
      <c r="B66" s="30"/>
      <c r="C66" s="31"/>
      <c r="D66" s="31"/>
      <c r="E66" s="33"/>
      <c r="F66" s="33"/>
      <c r="G66" s="33"/>
      <c r="H66" s="33"/>
      <c r="I66" s="33"/>
    </row>
    <row r="67" spans="1:9" ht="24" x14ac:dyDescent="0.55000000000000004">
      <c r="A67" s="31"/>
      <c r="B67" s="30"/>
      <c r="C67" s="31"/>
      <c r="D67" s="31"/>
      <c r="E67" s="33"/>
      <c r="F67" s="33"/>
      <c r="G67" s="33"/>
      <c r="H67" s="33"/>
      <c r="I67" s="33"/>
    </row>
    <row r="68" spans="1:9" ht="24" x14ac:dyDescent="0.55000000000000004">
      <c r="A68" s="55" t="s">
        <v>145</v>
      </c>
      <c r="B68" s="55"/>
      <c r="C68" s="55"/>
      <c r="D68" s="55"/>
      <c r="E68" s="55"/>
      <c r="F68" s="55"/>
      <c r="G68" s="55"/>
      <c r="H68" s="55"/>
      <c r="I68" s="55"/>
    </row>
    <row r="69" spans="1:9" ht="24" x14ac:dyDescent="0.55000000000000004">
      <c r="A69" s="55" t="s">
        <v>143</v>
      </c>
      <c r="B69" s="55"/>
      <c r="C69" s="55"/>
      <c r="D69" s="55"/>
      <c r="E69" s="55"/>
      <c r="F69" s="55"/>
      <c r="G69" s="55"/>
      <c r="H69" s="55"/>
      <c r="I69" s="55"/>
    </row>
    <row r="70" spans="1:9" ht="24" x14ac:dyDescent="0.55000000000000004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24" x14ac:dyDescent="0.55000000000000004">
      <c r="A71" s="56" t="s">
        <v>155</v>
      </c>
      <c r="B71" s="56"/>
      <c r="C71" s="56"/>
      <c r="D71" s="56"/>
      <c r="E71" s="56"/>
      <c r="F71" s="56"/>
      <c r="G71" s="56"/>
      <c r="H71" s="56"/>
      <c r="I71" s="56"/>
    </row>
    <row r="72" spans="1:9" ht="24" x14ac:dyDescent="0.55000000000000004">
      <c r="A72" s="44" t="s">
        <v>0</v>
      </c>
      <c r="B72" s="45" t="s">
        <v>151</v>
      </c>
      <c r="C72" s="44" t="s">
        <v>2</v>
      </c>
      <c r="D72" s="44">
        <v>0</v>
      </c>
      <c r="E72" s="44">
        <v>1</v>
      </c>
      <c r="F72" s="44">
        <v>2</v>
      </c>
      <c r="G72" s="44">
        <v>3</v>
      </c>
      <c r="H72" s="44" t="s">
        <v>3</v>
      </c>
      <c r="I72" s="44" t="s">
        <v>4</v>
      </c>
    </row>
    <row r="73" spans="1:9" ht="24" x14ac:dyDescent="0.55000000000000004">
      <c r="A73" s="3" t="s">
        <v>224</v>
      </c>
      <c r="B73" s="3" t="s">
        <v>225</v>
      </c>
      <c r="C73" s="2">
        <v>1</v>
      </c>
      <c r="D73" s="2">
        <v>2</v>
      </c>
      <c r="E73" s="2">
        <v>11</v>
      </c>
      <c r="F73" s="2">
        <v>83</v>
      </c>
      <c r="G73" s="2">
        <v>502</v>
      </c>
      <c r="H73" s="2">
        <v>598</v>
      </c>
      <c r="I73" s="4">
        <f t="shared" ref="I73:I98" si="4">($D$5*D73+$E$5*E73+$F$5*F73+$G$5*G73)/H73</f>
        <v>2.8143812709030098</v>
      </c>
    </row>
    <row r="74" spans="1:9" ht="24" x14ac:dyDescent="0.55000000000000004">
      <c r="A74" s="3" t="s">
        <v>226</v>
      </c>
      <c r="B74" s="3" t="s">
        <v>227</v>
      </c>
      <c r="C74" s="2">
        <v>1</v>
      </c>
      <c r="D74" s="2">
        <v>3</v>
      </c>
      <c r="E74" s="2">
        <v>1</v>
      </c>
      <c r="F74" s="2">
        <v>16</v>
      </c>
      <c r="G74" s="2">
        <v>52</v>
      </c>
      <c r="H74" s="2">
        <v>72</v>
      </c>
      <c r="I74" s="4">
        <f t="shared" si="4"/>
        <v>2.625</v>
      </c>
    </row>
    <row r="75" spans="1:9" ht="24" x14ac:dyDescent="0.55000000000000004">
      <c r="A75" s="3" t="s">
        <v>228</v>
      </c>
      <c r="B75" s="3" t="s">
        <v>10</v>
      </c>
      <c r="C75" s="2">
        <v>1</v>
      </c>
      <c r="D75" s="2">
        <v>0</v>
      </c>
      <c r="E75" s="2">
        <v>5</v>
      </c>
      <c r="F75" s="2">
        <v>213</v>
      </c>
      <c r="G75" s="2">
        <v>380</v>
      </c>
      <c r="H75" s="2">
        <v>598</v>
      </c>
      <c r="I75" s="4">
        <f t="shared" si="4"/>
        <v>2.6270903010033444</v>
      </c>
    </row>
    <row r="76" spans="1:9" ht="24" x14ac:dyDescent="0.55000000000000004">
      <c r="A76" s="3" t="s">
        <v>229</v>
      </c>
      <c r="B76" s="3" t="s">
        <v>230</v>
      </c>
      <c r="C76" s="2">
        <v>1.5</v>
      </c>
      <c r="D76" s="2">
        <v>2</v>
      </c>
      <c r="E76" s="2">
        <v>6</v>
      </c>
      <c r="F76" s="2">
        <v>81</v>
      </c>
      <c r="G76" s="2">
        <v>372</v>
      </c>
      <c r="H76" s="2">
        <v>461</v>
      </c>
      <c r="I76" s="4">
        <f t="shared" si="4"/>
        <v>2.7852494577006506</v>
      </c>
    </row>
    <row r="77" spans="1:9" ht="24" x14ac:dyDescent="0.55000000000000004">
      <c r="A77" s="3" t="s">
        <v>231</v>
      </c>
      <c r="B77" s="3" t="s">
        <v>232</v>
      </c>
      <c r="C77" s="2">
        <v>0.5</v>
      </c>
      <c r="D77" s="2">
        <v>0</v>
      </c>
      <c r="E77" s="2">
        <v>0</v>
      </c>
      <c r="F77" s="2">
        <v>0</v>
      </c>
      <c r="G77" s="2">
        <v>98</v>
      </c>
      <c r="H77" s="2">
        <v>98</v>
      </c>
      <c r="I77" s="4">
        <f t="shared" si="4"/>
        <v>3</v>
      </c>
    </row>
    <row r="78" spans="1:9" ht="24" x14ac:dyDescent="0.55000000000000004">
      <c r="A78" s="3" t="s">
        <v>233</v>
      </c>
      <c r="B78" s="3" t="s">
        <v>230</v>
      </c>
      <c r="C78" s="2">
        <v>2</v>
      </c>
      <c r="D78" s="2">
        <v>0</v>
      </c>
      <c r="E78" s="2">
        <v>0</v>
      </c>
      <c r="F78" s="2">
        <v>0</v>
      </c>
      <c r="G78" s="2">
        <v>98</v>
      </c>
      <c r="H78" s="2">
        <v>98</v>
      </c>
      <c r="I78" s="4">
        <f t="shared" si="4"/>
        <v>3</v>
      </c>
    </row>
    <row r="79" spans="1:9" ht="24" x14ac:dyDescent="0.55000000000000004">
      <c r="A79" s="3" t="s">
        <v>234</v>
      </c>
      <c r="B79" s="3" t="s">
        <v>235</v>
      </c>
      <c r="C79" s="2">
        <v>0.5</v>
      </c>
      <c r="D79" s="2">
        <v>1</v>
      </c>
      <c r="E79" s="2">
        <v>7</v>
      </c>
      <c r="F79" s="2">
        <v>176</v>
      </c>
      <c r="G79" s="2">
        <v>414</v>
      </c>
      <c r="H79" s="2">
        <v>598</v>
      </c>
      <c r="I79" s="4">
        <f t="shared" si="4"/>
        <v>2.6772575250836121</v>
      </c>
    </row>
    <row r="80" spans="1:9" ht="24" x14ac:dyDescent="0.55000000000000004">
      <c r="A80" s="3" t="s">
        <v>236</v>
      </c>
      <c r="B80" s="3" t="s">
        <v>237</v>
      </c>
      <c r="C80" s="2">
        <v>2</v>
      </c>
      <c r="D80" s="2">
        <v>1</v>
      </c>
      <c r="E80" s="2">
        <v>0</v>
      </c>
      <c r="F80" s="2">
        <v>11</v>
      </c>
      <c r="G80" s="2">
        <v>416</v>
      </c>
      <c r="H80" s="2">
        <v>428</v>
      </c>
      <c r="I80" s="4">
        <f t="shared" si="4"/>
        <v>2.9672897196261681</v>
      </c>
    </row>
    <row r="81" spans="1:9" ht="24" x14ac:dyDescent="0.55000000000000004">
      <c r="A81" s="3" t="s">
        <v>238</v>
      </c>
      <c r="B81" s="3" t="s">
        <v>239</v>
      </c>
      <c r="C81" s="2">
        <v>1.5</v>
      </c>
      <c r="D81" s="2">
        <v>1</v>
      </c>
      <c r="E81" s="2">
        <v>0</v>
      </c>
      <c r="F81" s="2">
        <v>12</v>
      </c>
      <c r="G81" s="2">
        <v>415</v>
      </c>
      <c r="H81" s="2">
        <v>428</v>
      </c>
      <c r="I81" s="4">
        <f t="shared" si="4"/>
        <v>2.9649532710280373</v>
      </c>
    </row>
    <row r="82" spans="1:9" ht="24" x14ac:dyDescent="0.55000000000000004">
      <c r="A82" s="3" t="s">
        <v>240</v>
      </c>
      <c r="B82" s="3" t="s">
        <v>241</v>
      </c>
      <c r="C82" s="2">
        <v>1.5</v>
      </c>
      <c r="D82" s="2">
        <v>1</v>
      </c>
      <c r="E82" s="2">
        <v>4</v>
      </c>
      <c r="F82" s="2">
        <v>59</v>
      </c>
      <c r="G82" s="2">
        <v>364</v>
      </c>
      <c r="H82" s="2">
        <v>428</v>
      </c>
      <c r="I82" s="4">
        <f t="shared" si="4"/>
        <v>2.8364485981308412</v>
      </c>
    </row>
    <row r="83" spans="1:9" ht="24" x14ac:dyDescent="0.55000000000000004">
      <c r="A83" s="3" t="s">
        <v>242</v>
      </c>
      <c r="B83" s="3" t="s">
        <v>243</v>
      </c>
      <c r="C83" s="2">
        <v>1</v>
      </c>
      <c r="D83" s="2">
        <v>2</v>
      </c>
      <c r="E83" s="2">
        <v>0</v>
      </c>
      <c r="F83" s="2">
        <v>0</v>
      </c>
      <c r="G83" s="2">
        <v>398</v>
      </c>
      <c r="H83" s="2">
        <v>400</v>
      </c>
      <c r="I83" s="4">
        <f t="shared" si="4"/>
        <v>2.9849999999999999</v>
      </c>
    </row>
    <row r="84" spans="1:9" ht="24" x14ac:dyDescent="0.55000000000000004">
      <c r="A84" s="3" t="s">
        <v>244</v>
      </c>
      <c r="B84" s="3" t="s">
        <v>237</v>
      </c>
      <c r="C84" s="2">
        <v>2</v>
      </c>
      <c r="D84" s="2">
        <v>0</v>
      </c>
      <c r="E84" s="2">
        <v>0</v>
      </c>
      <c r="F84" s="2">
        <v>9</v>
      </c>
      <c r="G84" s="2">
        <v>89</v>
      </c>
      <c r="H84" s="2">
        <v>98</v>
      </c>
      <c r="I84" s="4">
        <f t="shared" si="4"/>
        <v>2.9081632653061225</v>
      </c>
    </row>
    <row r="85" spans="1:9" ht="24" x14ac:dyDescent="0.55000000000000004">
      <c r="A85" s="3" t="s">
        <v>245</v>
      </c>
      <c r="B85" s="3" t="s">
        <v>239</v>
      </c>
      <c r="C85" s="2">
        <v>1.5</v>
      </c>
      <c r="D85" s="2">
        <v>0</v>
      </c>
      <c r="E85" s="2">
        <v>0</v>
      </c>
      <c r="F85" s="2">
        <v>3</v>
      </c>
      <c r="G85" s="2">
        <v>95</v>
      </c>
      <c r="H85" s="2">
        <v>98</v>
      </c>
      <c r="I85" s="4">
        <f t="shared" si="4"/>
        <v>2.9693877551020407</v>
      </c>
    </row>
    <row r="86" spans="1:9" ht="24" x14ac:dyDescent="0.55000000000000004">
      <c r="A86" s="3" t="s">
        <v>246</v>
      </c>
      <c r="B86" s="3" t="s">
        <v>241</v>
      </c>
      <c r="C86" s="2">
        <v>1.5</v>
      </c>
      <c r="D86" s="2">
        <v>0</v>
      </c>
      <c r="E86" s="2">
        <v>0</v>
      </c>
      <c r="F86" s="2">
        <v>0</v>
      </c>
      <c r="G86" s="2">
        <v>98</v>
      </c>
      <c r="H86" s="2">
        <v>98</v>
      </c>
      <c r="I86" s="4">
        <f t="shared" si="4"/>
        <v>3</v>
      </c>
    </row>
    <row r="87" spans="1:9" ht="24" x14ac:dyDescent="0.55000000000000004">
      <c r="A87" s="3" t="s">
        <v>247</v>
      </c>
      <c r="B87" s="3" t="s">
        <v>248</v>
      </c>
      <c r="C87" s="2">
        <v>1</v>
      </c>
      <c r="D87" s="2">
        <v>1</v>
      </c>
      <c r="E87" s="2">
        <v>0</v>
      </c>
      <c r="F87" s="2">
        <v>1</v>
      </c>
      <c r="G87" s="2">
        <v>498</v>
      </c>
      <c r="H87" s="2">
        <v>500</v>
      </c>
      <c r="I87" s="4">
        <f t="shared" si="4"/>
        <v>2.992</v>
      </c>
    </row>
    <row r="88" spans="1:9" ht="24" x14ac:dyDescent="0.55000000000000004">
      <c r="A88" s="3" t="s">
        <v>249</v>
      </c>
      <c r="B88" s="3" t="s">
        <v>250</v>
      </c>
      <c r="C88" s="2">
        <v>1</v>
      </c>
      <c r="D88" s="2">
        <v>0</v>
      </c>
      <c r="E88" s="2">
        <v>0</v>
      </c>
      <c r="F88" s="2">
        <v>2</v>
      </c>
      <c r="G88" s="2">
        <v>31</v>
      </c>
      <c r="H88" s="2">
        <v>33</v>
      </c>
      <c r="I88" s="4">
        <f t="shared" si="4"/>
        <v>2.9393939393939394</v>
      </c>
    </row>
    <row r="89" spans="1:9" ht="24" x14ac:dyDescent="0.55000000000000004">
      <c r="A89" s="3" t="s">
        <v>251</v>
      </c>
      <c r="B89" s="3" t="s">
        <v>34</v>
      </c>
      <c r="C89" s="2">
        <v>0.5</v>
      </c>
      <c r="D89" s="2">
        <v>2</v>
      </c>
      <c r="E89" s="2">
        <v>0</v>
      </c>
      <c r="F89" s="2">
        <v>4</v>
      </c>
      <c r="G89" s="2">
        <v>592</v>
      </c>
      <c r="H89" s="2">
        <v>598</v>
      </c>
      <c r="I89" s="4">
        <f t="shared" si="4"/>
        <v>2.9832775919732439</v>
      </c>
    </row>
    <row r="90" spans="1:9" ht="24" x14ac:dyDescent="0.55000000000000004">
      <c r="A90" s="3" t="s">
        <v>252</v>
      </c>
      <c r="B90" s="3" t="s">
        <v>198</v>
      </c>
      <c r="C90" s="2">
        <v>0.5</v>
      </c>
      <c r="D90" s="2">
        <v>2</v>
      </c>
      <c r="E90" s="2">
        <v>0</v>
      </c>
      <c r="F90" s="2">
        <v>0</v>
      </c>
      <c r="G90" s="2">
        <v>470</v>
      </c>
      <c r="H90" s="2">
        <v>472</v>
      </c>
      <c r="I90" s="4">
        <f t="shared" si="4"/>
        <v>2.9872881355932202</v>
      </c>
    </row>
    <row r="91" spans="1:9" ht="24" x14ac:dyDescent="0.55000000000000004">
      <c r="A91" s="3" t="s">
        <v>253</v>
      </c>
      <c r="B91" s="3" t="s">
        <v>254</v>
      </c>
      <c r="C91" s="2">
        <v>1</v>
      </c>
      <c r="D91" s="2">
        <v>3</v>
      </c>
      <c r="E91" s="2">
        <v>0</v>
      </c>
      <c r="F91" s="2">
        <v>18</v>
      </c>
      <c r="G91" s="2">
        <v>577</v>
      </c>
      <c r="H91" s="2">
        <v>598</v>
      </c>
      <c r="I91" s="4">
        <f t="shared" si="4"/>
        <v>2.9548494983277593</v>
      </c>
    </row>
    <row r="92" spans="1:9" ht="24" x14ac:dyDescent="0.55000000000000004">
      <c r="A92" s="3" t="s">
        <v>255</v>
      </c>
      <c r="B92" s="3" t="s">
        <v>256</v>
      </c>
      <c r="C92" s="2">
        <v>0.5</v>
      </c>
      <c r="D92" s="2">
        <v>1</v>
      </c>
      <c r="E92" s="2">
        <v>0</v>
      </c>
      <c r="F92" s="2">
        <v>0</v>
      </c>
      <c r="G92" s="2">
        <v>597</v>
      </c>
      <c r="H92" s="2">
        <v>598</v>
      </c>
      <c r="I92" s="4">
        <f t="shared" si="4"/>
        <v>2.9949832775919734</v>
      </c>
    </row>
    <row r="93" spans="1:9" ht="24" x14ac:dyDescent="0.55000000000000004">
      <c r="A93" s="3" t="s">
        <v>257</v>
      </c>
      <c r="B93" s="3" t="s">
        <v>258</v>
      </c>
      <c r="C93" s="2">
        <v>0.5</v>
      </c>
      <c r="D93" s="2">
        <v>2</v>
      </c>
      <c r="E93" s="2">
        <v>0</v>
      </c>
      <c r="F93" s="2">
        <v>0</v>
      </c>
      <c r="G93" s="2">
        <v>596</v>
      </c>
      <c r="H93" s="2">
        <v>598</v>
      </c>
      <c r="I93" s="4">
        <f t="shared" si="4"/>
        <v>2.9899665551839463</v>
      </c>
    </row>
    <row r="94" spans="1:9" ht="24" x14ac:dyDescent="0.55000000000000004">
      <c r="A94" s="3" t="s">
        <v>259</v>
      </c>
      <c r="B94" s="3" t="s">
        <v>260</v>
      </c>
      <c r="C94" s="2">
        <v>0.5</v>
      </c>
      <c r="D94" s="2">
        <v>3</v>
      </c>
      <c r="E94" s="2">
        <v>0</v>
      </c>
      <c r="F94" s="2">
        <v>56</v>
      </c>
      <c r="G94" s="2">
        <v>539</v>
      </c>
      <c r="H94" s="2">
        <v>598</v>
      </c>
      <c r="I94" s="4">
        <f t="shared" si="4"/>
        <v>2.8913043478260869</v>
      </c>
    </row>
    <row r="95" spans="1:9" ht="24" x14ac:dyDescent="0.55000000000000004">
      <c r="A95" s="3" t="s">
        <v>261</v>
      </c>
      <c r="B95" s="3" t="s">
        <v>262</v>
      </c>
      <c r="C95" s="2">
        <v>1</v>
      </c>
      <c r="D95" s="2">
        <v>0</v>
      </c>
      <c r="E95" s="2">
        <v>0</v>
      </c>
      <c r="F95" s="2">
        <v>14</v>
      </c>
      <c r="G95" s="2">
        <v>58</v>
      </c>
      <c r="H95" s="2">
        <v>72</v>
      </c>
      <c r="I95" s="4">
        <f t="shared" si="4"/>
        <v>2.8055555555555554</v>
      </c>
    </row>
    <row r="96" spans="1:9" ht="24" x14ac:dyDescent="0.55000000000000004">
      <c r="A96" s="3" t="s">
        <v>263</v>
      </c>
      <c r="B96" s="3" t="s">
        <v>264</v>
      </c>
      <c r="C96" s="2">
        <v>1</v>
      </c>
      <c r="D96" s="2">
        <v>0</v>
      </c>
      <c r="E96" s="2">
        <v>0</v>
      </c>
      <c r="F96" s="2">
        <v>0</v>
      </c>
      <c r="G96" s="2">
        <v>28</v>
      </c>
      <c r="H96" s="2">
        <v>28</v>
      </c>
      <c r="I96" s="4">
        <f t="shared" si="4"/>
        <v>3</v>
      </c>
    </row>
    <row r="97" spans="1:9" ht="24" x14ac:dyDescent="0.55000000000000004">
      <c r="A97" s="3" t="s">
        <v>265</v>
      </c>
      <c r="B97" s="3" t="s">
        <v>129</v>
      </c>
      <c r="C97" s="2">
        <v>1</v>
      </c>
      <c r="D97" s="2">
        <v>0</v>
      </c>
      <c r="E97" s="2">
        <v>0</v>
      </c>
      <c r="F97" s="2">
        <v>21</v>
      </c>
      <c r="G97" s="2">
        <v>51</v>
      </c>
      <c r="H97" s="2">
        <v>72</v>
      </c>
      <c r="I97" s="4">
        <f t="shared" si="4"/>
        <v>2.7083333333333335</v>
      </c>
    </row>
    <row r="98" spans="1:9" ht="24" x14ac:dyDescent="0.55000000000000004">
      <c r="A98" s="3" t="s">
        <v>266</v>
      </c>
      <c r="B98" s="3" t="s">
        <v>267</v>
      </c>
      <c r="C98" s="2">
        <v>1</v>
      </c>
      <c r="D98" s="2">
        <v>0</v>
      </c>
      <c r="E98" s="2">
        <v>0</v>
      </c>
      <c r="F98" s="2">
        <v>4</v>
      </c>
      <c r="G98" s="2">
        <v>35</v>
      </c>
      <c r="H98" s="2">
        <v>39</v>
      </c>
      <c r="I98" s="4">
        <f t="shared" si="4"/>
        <v>2.8974358974358974</v>
      </c>
    </row>
    <row r="99" spans="1:9" ht="24" x14ac:dyDescent="0.55000000000000004">
      <c r="A99" s="3" t="s">
        <v>268</v>
      </c>
      <c r="B99" s="3" t="s">
        <v>269</v>
      </c>
      <c r="C99" s="2">
        <v>1</v>
      </c>
      <c r="D99" s="2">
        <v>0</v>
      </c>
      <c r="E99" s="2">
        <v>0</v>
      </c>
      <c r="F99" s="2">
        <v>0</v>
      </c>
      <c r="G99" s="2">
        <v>98</v>
      </c>
      <c r="H99" s="2">
        <v>98</v>
      </c>
      <c r="I99" s="4">
        <f t="shared" ref="I99:I111" si="5">($D$5*D99+$E$5*E99+$F$5*F99+$G$5*G99)/H99</f>
        <v>3</v>
      </c>
    </row>
    <row r="100" spans="1:9" ht="24" x14ac:dyDescent="0.55000000000000004">
      <c r="A100" s="3" t="s">
        <v>270</v>
      </c>
      <c r="B100" s="3" t="s">
        <v>271</v>
      </c>
      <c r="C100" s="2">
        <v>0.5</v>
      </c>
      <c r="D100" s="2">
        <v>0</v>
      </c>
      <c r="E100" s="2">
        <v>0</v>
      </c>
      <c r="F100" s="2">
        <v>0</v>
      </c>
      <c r="G100" s="2">
        <v>598</v>
      </c>
      <c r="H100" s="2">
        <v>598</v>
      </c>
      <c r="I100" s="4">
        <f>($D$5*D100+$E$5*E100+$F$5*F100+$G$5*G100)/H100</f>
        <v>3</v>
      </c>
    </row>
    <row r="101" spans="1:9" ht="24" x14ac:dyDescent="0.55000000000000004">
      <c r="A101" s="56" t="s">
        <v>156</v>
      </c>
      <c r="B101" s="56"/>
      <c r="C101" s="56"/>
      <c r="D101" s="56"/>
      <c r="E101" s="56"/>
      <c r="F101" s="56"/>
      <c r="G101" s="56"/>
      <c r="H101" s="56"/>
      <c r="I101" s="56"/>
    </row>
    <row r="102" spans="1:9" ht="24" x14ac:dyDescent="0.55000000000000004">
      <c r="A102" s="44" t="s">
        <v>0</v>
      </c>
      <c r="B102" s="45" t="s">
        <v>151</v>
      </c>
      <c r="C102" s="44" t="s">
        <v>2</v>
      </c>
      <c r="D102" s="44">
        <v>0</v>
      </c>
      <c r="E102" s="44">
        <v>1</v>
      </c>
      <c r="F102" s="44">
        <v>2</v>
      </c>
      <c r="G102" s="44">
        <v>3</v>
      </c>
      <c r="H102" s="44" t="s">
        <v>3</v>
      </c>
      <c r="I102" s="44" t="s">
        <v>4</v>
      </c>
    </row>
    <row r="103" spans="1:9" ht="24" x14ac:dyDescent="0.55000000000000004">
      <c r="A103" s="3" t="s">
        <v>272</v>
      </c>
      <c r="B103" s="3" t="s">
        <v>273</v>
      </c>
      <c r="C103" s="2">
        <v>1</v>
      </c>
      <c r="D103" s="2">
        <v>2</v>
      </c>
      <c r="E103" s="2">
        <v>12</v>
      </c>
      <c r="F103" s="2">
        <v>29</v>
      </c>
      <c r="G103" s="2">
        <v>555</v>
      </c>
      <c r="H103" s="2">
        <v>598</v>
      </c>
      <c r="I103" s="4">
        <f t="shared" si="5"/>
        <v>2.9013377926421406</v>
      </c>
    </row>
    <row r="104" spans="1:9" ht="24" x14ac:dyDescent="0.55000000000000004">
      <c r="A104" s="3" t="s">
        <v>274</v>
      </c>
      <c r="B104" s="3" t="s">
        <v>269</v>
      </c>
      <c r="C104" s="2">
        <v>1</v>
      </c>
      <c r="D104" s="2">
        <v>2</v>
      </c>
      <c r="E104" s="2">
        <v>0</v>
      </c>
      <c r="F104" s="2">
        <v>40</v>
      </c>
      <c r="G104" s="2">
        <v>458</v>
      </c>
      <c r="H104" s="2">
        <v>500</v>
      </c>
      <c r="I104" s="4">
        <f t="shared" si="5"/>
        <v>2.9079999999999999</v>
      </c>
    </row>
    <row r="105" spans="1:9" ht="24" x14ac:dyDescent="0.55000000000000004">
      <c r="A105" s="3" t="s">
        <v>275</v>
      </c>
      <c r="B105" s="3" t="s">
        <v>68</v>
      </c>
      <c r="C105" s="2">
        <v>1</v>
      </c>
      <c r="D105" s="2">
        <v>0</v>
      </c>
      <c r="E105" s="2">
        <v>0</v>
      </c>
      <c r="F105" s="2">
        <v>5</v>
      </c>
      <c r="G105" s="2">
        <v>34</v>
      </c>
      <c r="H105" s="2">
        <v>39</v>
      </c>
      <c r="I105" s="4">
        <f t="shared" si="5"/>
        <v>2.8717948717948718</v>
      </c>
    </row>
    <row r="106" spans="1:9" ht="24" x14ac:dyDescent="0.55000000000000004">
      <c r="A106" s="3" t="s">
        <v>276</v>
      </c>
      <c r="B106" s="3" t="s">
        <v>117</v>
      </c>
      <c r="C106" s="2">
        <v>1</v>
      </c>
      <c r="D106" s="2">
        <v>0</v>
      </c>
      <c r="E106" s="2">
        <v>0</v>
      </c>
      <c r="F106" s="2">
        <v>5</v>
      </c>
      <c r="G106" s="2">
        <v>34</v>
      </c>
      <c r="H106" s="2">
        <v>39</v>
      </c>
      <c r="I106" s="4">
        <f t="shared" si="5"/>
        <v>2.8717948717948718</v>
      </c>
    </row>
    <row r="107" spans="1:9" ht="24" x14ac:dyDescent="0.55000000000000004">
      <c r="A107" s="3" t="s">
        <v>277</v>
      </c>
      <c r="B107" s="3" t="s">
        <v>271</v>
      </c>
      <c r="C107" s="2">
        <v>0.5</v>
      </c>
      <c r="D107" s="2">
        <v>2</v>
      </c>
      <c r="E107" s="2">
        <v>0</v>
      </c>
      <c r="F107" s="2">
        <v>30</v>
      </c>
      <c r="G107" s="2">
        <v>565</v>
      </c>
      <c r="H107" s="2">
        <v>598</v>
      </c>
      <c r="I107" s="4">
        <f t="shared" si="5"/>
        <v>2.9347826086956523</v>
      </c>
    </row>
    <row r="108" spans="1:9" ht="24" x14ac:dyDescent="0.55000000000000004">
      <c r="A108" s="3" t="s">
        <v>278</v>
      </c>
      <c r="B108" s="3" t="s">
        <v>138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598</v>
      </c>
      <c r="I108" s="4">
        <f t="shared" si="5"/>
        <v>0</v>
      </c>
    </row>
    <row r="109" spans="1:9" ht="24" x14ac:dyDescent="0.55000000000000004">
      <c r="A109" s="3" t="s">
        <v>279</v>
      </c>
      <c r="B109" s="3" t="s">
        <v>280</v>
      </c>
      <c r="C109" s="2">
        <v>0</v>
      </c>
      <c r="D109" s="2">
        <v>2</v>
      </c>
      <c r="E109" s="2">
        <v>0</v>
      </c>
      <c r="F109" s="2">
        <v>0</v>
      </c>
      <c r="G109" s="2">
        <v>596</v>
      </c>
      <c r="H109" s="2">
        <v>598</v>
      </c>
      <c r="I109" s="4">
        <f t="shared" si="5"/>
        <v>2.9899665551839463</v>
      </c>
    </row>
    <row r="110" spans="1:9" ht="24" x14ac:dyDescent="0.55000000000000004">
      <c r="A110" s="3" t="s">
        <v>281</v>
      </c>
      <c r="B110" s="3" t="s">
        <v>282</v>
      </c>
      <c r="C110" s="2">
        <v>0</v>
      </c>
      <c r="D110" s="2">
        <v>1</v>
      </c>
      <c r="E110" s="2">
        <v>0</v>
      </c>
      <c r="F110" s="2">
        <v>0</v>
      </c>
      <c r="G110" s="2">
        <v>335</v>
      </c>
      <c r="H110" s="2">
        <v>500</v>
      </c>
      <c r="I110" s="4">
        <f t="shared" si="5"/>
        <v>2.0099999999999998</v>
      </c>
    </row>
    <row r="111" spans="1:9" ht="24" x14ac:dyDescent="0.55000000000000004">
      <c r="A111" s="3" t="s">
        <v>136</v>
      </c>
      <c r="B111" s="3" t="s">
        <v>283</v>
      </c>
      <c r="C111" s="2">
        <v>1</v>
      </c>
      <c r="D111" s="2">
        <v>3</v>
      </c>
      <c r="E111" s="2">
        <v>0</v>
      </c>
      <c r="F111" s="2">
        <v>50</v>
      </c>
      <c r="G111" s="2">
        <v>443</v>
      </c>
      <c r="H111" s="2">
        <v>500</v>
      </c>
      <c r="I111" s="4">
        <f t="shared" si="5"/>
        <v>2.8580000000000001</v>
      </c>
    </row>
    <row r="112" spans="1:9" ht="24" x14ac:dyDescent="0.55000000000000004">
      <c r="A112" s="26"/>
      <c r="B112" s="7" t="s">
        <v>3</v>
      </c>
      <c r="C112" s="36">
        <f t="shared" ref="C112:H112" si="6">SUM(C73:C111)</f>
        <v>35</v>
      </c>
      <c r="D112" s="36">
        <f t="shared" si="6"/>
        <v>39</v>
      </c>
      <c r="E112" s="2">
        <f t="shared" si="6"/>
        <v>47</v>
      </c>
      <c r="F112" s="2">
        <f t="shared" si="6"/>
        <v>944</v>
      </c>
      <c r="G112" s="2">
        <f t="shared" si="6"/>
        <v>11582</v>
      </c>
      <c r="H112" s="2">
        <f t="shared" si="6"/>
        <v>13373</v>
      </c>
      <c r="I112" s="12"/>
    </row>
    <row r="113" spans="1:9" ht="24" x14ac:dyDescent="0.55000000000000004">
      <c r="A113" s="6"/>
      <c r="B113" s="22" t="s">
        <v>147</v>
      </c>
      <c r="C113" s="27"/>
      <c r="D113" s="37">
        <f>D112*100/$H$112</f>
        <v>0.29163239362895388</v>
      </c>
      <c r="E113" s="37">
        <f t="shared" ref="E113:H113" si="7">E112*100/$H$112</f>
        <v>0.35145442309130337</v>
      </c>
      <c r="F113" s="37">
        <f t="shared" si="7"/>
        <v>7.0589994765572426</v>
      </c>
      <c r="G113" s="37">
        <f t="shared" si="7"/>
        <v>86.607343154116506</v>
      </c>
      <c r="H113" s="41">
        <f t="shared" si="7"/>
        <v>100</v>
      </c>
      <c r="I113" s="12"/>
    </row>
    <row r="114" spans="1:9" ht="24" x14ac:dyDescent="0.55000000000000004">
      <c r="A114" s="26"/>
      <c r="B114" s="39" t="s">
        <v>4</v>
      </c>
      <c r="C114" s="40"/>
      <c r="D114" s="35"/>
      <c r="E114" s="5"/>
      <c r="F114" s="5"/>
      <c r="G114" s="5"/>
      <c r="H114" s="5"/>
      <c r="I114" s="13">
        <f>(I73*C73+I74*C74+I75*C75+I76*C76+I77*C77+I78*C78+I79*C79+I80*C80+I81*C81+I82*C82+I83*C83+I84*C84+I85*C85+I86*C86+I87*C87+I88*C88+I89*C89+I90*C90+I91*C91+I94*C94+I95*C95+I96*C96+I97*C97+I98*C98+I99*C99+I100*C100+I103*C103+I104*C104+I105*C105+I106*C106+I107*C107+I108*C108+I109*C109+I110*C110+I111*C111)/C112</f>
        <v>2.8166253437022162</v>
      </c>
    </row>
    <row r="120" spans="1:9" ht="24" x14ac:dyDescent="0.55000000000000004">
      <c r="A120" s="56" t="s">
        <v>157</v>
      </c>
      <c r="B120" s="56"/>
      <c r="C120" s="56"/>
      <c r="D120" s="56"/>
      <c r="E120" s="56"/>
      <c r="F120" s="56"/>
      <c r="G120" s="56"/>
      <c r="H120" s="56"/>
      <c r="I120" s="56"/>
    </row>
    <row r="121" spans="1:9" ht="24" x14ac:dyDescent="0.55000000000000004">
      <c r="A121" s="44" t="s">
        <v>0</v>
      </c>
      <c r="B121" s="45" t="s">
        <v>1</v>
      </c>
      <c r="C121" s="44" t="s">
        <v>2</v>
      </c>
      <c r="D121" s="44">
        <v>0</v>
      </c>
      <c r="E121" s="44">
        <v>1</v>
      </c>
      <c r="F121" s="44">
        <v>2</v>
      </c>
      <c r="G121" s="44">
        <v>3</v>
      </c>
      <c r="H121" s="44" t="s">
        <v>3</v>
      </c>
      <c r="I121" s="44" t="s">
        <v>4</v>
      </c>
    </row>
    <row r="122" spans="1:9" ht="24" x14ac:dyDescent="0.55000000000000004">
      <c r="A122" s="26"/>
      <c r="B122" s="7" t="s">
        <v>3</v>
      </c>
      <c r="C122" s="38"/>
      <c r="D122" s="36">
        <f>D112+D55</f>
        <v>50</v>
      </c>
      <c r="E122" s="36">
        <f>E112+E55</f>
        <v>198</v>
      </c>
      <c r="F122" s="36">
        <f>F112+F55</f>
        <v>2074</v>
      </c>
      <c r="G122" s="36">
        <f>G112+G55</f>
        <v>21253</v>
      </c>
      <c r="H122" s="36">
        <f>H112+H55</f>
        <v>24334</v>
      </c>
      <c r="I122" s="12"/>
    </row>
    <row r="123" spans="1:9" ht="24" x14ac:dyDescent="0.55000000000000004">
      <c r="A123" s="6"/>
      <c r="B123" s="22" t="s">
        <v>147</v>
      </c>
      <c r="C123" s="27"/>
      <c r="D123" s="37">
        <f>D122*100/$H$122</f>
        <v>0.20547382263499631</v>
      </c>
      <c r="E123" s="37">
        <f t="shared" ref="E123:H123" si="8">E122*100/$H$122</f>
        <v>0.81367633763458536</v>
      </c>
      <c r="F123" s="37">
        <f t="shared" si="8"/>
        <v>8.5230541628996459</v>
      </c>
      <c r="G123" s="37">
        <f t="shared" si="8"/>
        <v>87.338703049231526</v>
      </c>
      <c r="H123" s="41">
        <f t="shared" si="8"/>
        <v>100</v>
      </c>
      <c r="I123" s="12"/>
    </row>
    <row r="124" spans="1:9" ht="24" x14ac:dyDescent="0.55000000000000004">
      <c r="A124" s="26"/>
      <c r="B124" s="39" t="s">
        <v>4</v>
      </c>
      <c r="C124" s="40"/>
      <c r="D124" s="35"/>
      <c r="E124" s="5"/>
      <c r="F124" s="5"/>
      <c r="G124" s="5"/>
      <c r="H124" s="5"/>
      <c r="I124" s="46">
        <f>(I114+I57)/2</f>
        <v>2.839863262155224</v>
      </c>
    </row>
  </sheetData>
  <mergeCells count="9">
    <mergeCell ref="A71:I71"/>
    <mergeCell ref="A101:I101"/>
    <mergeCell ref="A120:I120"/>
    <mergeCell ref="A1:I1"/>
    <mergeCell ref="A2:I2"/>
    <mergeCell ref="A4:I4"/>
    <mergeCell ref="A35:I35"/>
    <mergeCell ref="A68:I68"/>
    <mergeCell ref="A69:I69"/>
  </mergeCells>
  <pageMargins left="0.42708333333333331" right="0.32291666666666669" top="0.40625" bottom="0.52083333333333337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8"/>
  <sheetViews>
    <sheetView view="pageLayout" topLeftCell="A67" zoomScaleNormal="100" workbookViewId="0">
      <selection activeCell="A70" sqref="A70:I70"/>
    </sheetView>
  </sheetViews>
  <sheetFormatPr defaultRowHeight="12.75" x14ac:dyDescent="0.2"/>
  <cols>
    <col min="2" max="2" width="28" style="16" customWidth="1"/>
    <col min="3" max="3" width="6.140625" style="1" customWidth="1"/>
    <col min="4" max="9" width="8.7109375" style="1" customWidth="1"/>
  </cols>
  <sheetData>
    <row r="1" spans="1:9" ht="21" customHeight="1" x14ac:dyDescent="0.55000000000000004">
      <c r="A1" s="55" t="s">
        <v>145</v>
      </c>
      <c r="B1" s="55"/>
      <c r="C1" s="55"/>
      <c r="D1" s="55"/>
      <c r="E1" s="55"/>
      <c r="F1" s="55"/>
      <c r="G1" s="55"/>
      <c r="H1" s="55"/>
      <c r="I1" s="55"/>
    </row>
    <row r="2" spans="1:9" ht="21" customHeight="1" x14ac:dyDescent="0.55000000000000004">
      <c r="A2" s="55" t="s">
        <v>143</v>
      </c>
      <c r="B2" s="55"/>
      <c r="C2" s="55"/>
      <c r="D2" s="55"/>
      <c r="E2" s="55"/>
      <c r="F2" s="55"/>
      <c r="G2" s="55"/>
      <c r="H2" s="55"/>
      <c r="I2" s="55"/>
    </row>
    <row r="3" spans="1:9" ht="12" customHeight="1" x14ac:dyDescent="0.55000000000000004">
      <c r="A3" s="21"/>
      <c r="B3" s="21"/>
      <c r="C3" s="21"/>
      <c r="D3" s="21"/>
      <c r="E3" s="21"/>
      <c r="F3" s="21"/>
      <c r="G3" s="21"/>
      <c r="H3" s="21"/>
      <c r="I3" s="21"/>
    </row>
    <row r="4" spans="1:9" ht="24" x14ac:dyDescent="0.55000000000000004">
      <c r="A4" s="56" t="s">
        <v>284</v>
      </c>
      <c r="B4" s="56"/>
      <c r="C4" s="56"/>
      <c r="D4" s="56"/>
      <c r="E4" s="56"/>
      <c r="F4" s="56"/>
      <c r="G4" s="56"/>
      <c r="H4" s="56"/>
      <c r="I4" s="56"/>
    </row>
    <row r="5" spans="1:9" ht="24" x14ac:dyDescent="0.55000000000000004">
      <c r="A5" s="47" t="s">
        <v>0</v>
      </c>
      <c r="B5" s="48" t="s">
        <v>151</v>
      </c>
      <c r="C5" s="47" t="s">
        <v>2</v>
      </c>
      <c r="D5" s="47">
        <v>0</v>
      </c>
      <c r="E5" s="47">
        <v>1</v>
      </c>
      <c r="F5" s="47">
        <v>2</v>
      </c>
      <c r="G5" s="47">
        <v>3</v>
      </c>
      <c r="H5" s="47" t="s">
        <v>3</v>
      </c>
      <c r="I5" s="47" t="s">
        <v>4</v>
      </c>
    </row>
    <row r="6" spans="1:9" ht="24" x14ac:dyDescent="0.55000000000000004">
      <c r="A6" s="3" t="s">
        <v>289</v>
      </c>
      <c r="B6" s="3" t="s">
        <v>290</v>
      </c>
      <c r="C6" s="49">
        <v>1</v>
      </c>
      <c r="D6" s="49">
        <v>0</v>
      </c>
      <c r="E6" s="49">
        <v>0</v>
      </c>
      <c r="F6" s="49">
        <v>0</v>
      </c>
      <c r="G6" s="49">
        <v>33</v>
      </c>
      <c r="H6" s="49">
        <v>33</v>
      </c>
      <c r="I6" s="4">
        <f>($D$5*D6+$E$5*E6+$F$5*F6+$G$5*G6)/H6</f>
        <v>3</v>
      </c>
    </row>
    <row r="7" spans="1:9" ht="24" x14ac:dyDescent="0.55000000000000004">
      <c r="A7" s="3" t="s">
        <v>291</v>
      </c>
      <c r="B7" s="3" t="s">
        <v>292</v>
      </c>
      <c r="C7" s="49">
        <v>1</v>
      </c>
      <c r="D7" s="49">
        <v>0</v>
      </c>
      <c r="E7" s="49">
        <v>30</v>
      </c>
      <c r="F7" s="49">
        <v>95</v>
      </c>
      <c r="G7" s="49">
        <v>395</v>
      </c>
      <c r="H7" s="49">
        <v>520</v>
      </c>
      <c r="I7" s="4">
        <f t="shared" ref="I7:I34" si="0">($D$5*D7+$E$5*E7+$F$5*F7+$G$5*G7)/H7</f>
        <v>2.7019230769230771</v>
      </c>
    </row>
    <row r="8" spans="1:9" ht="24" x14ac:dyDescent="0.55000000000000004">
      <c r="A8" s="3" t="s">
        <v>293</v>
      </c>
      <c r="B8" s="3" t="s">
        <v>294</v>
      </c>
      <c r="C8" s="49">
        <v>1</v>
      </c>
      <c r="D8" s="49">
        <v>0</v>
      </c>
      <c r="E8" s="49">
        <v>0</v>
      </c>
      <c r="F8" s="49">
        <v>80</v>
      </c>
      <c r="G8" s="49">
        <v>439</v>
      </c>
      <c r="H8" s="49">
        <v>520</v>
      </c>
      <c r="I8" s="4">
        <f t="shared" si="0"/>
        <v>2.8403846153846155</v>
      </c>
    </row>
    <row r="9" spans="1:9" ht="24" x14ac:dyDescent="0.55000000000000004">
      <c r="A9" s="3" t="s">
        <v>295</v>
      </c>
      <c r="B9" s="3" t="s">
        <v>296</v>
      </c>
      <c r="C9" s="49">
        <v>1.5</v>
      </c>
      <c r="D9" s="49">
        <v>0</v>
      </c>
      <c r="E9" s="49">
        <v>0</v>
      </c>
      <c r="F9" s="49">
        <v>46</v>
      </c>
      <c r="G9" s="49">
        <v>405</v>
      </c>
      <c r="H9" s="49">
        <v>451</v>
      </c>
      <c r="I9" s="4">
        <f t="shared" si="0"/>
        <v>2.8980044345898004</v>
      </c>
    </row>
    <row r="10" spans="1:9" ht="24" x14ac:dyDescent="0.55000000000000004">
      <c r="A10" s="3" t="s">
        <v>297</v>
      </c>
      <c r="B10" s="3" t="s">
        <v>298</v>
      </c>
      <c r="C10" s="49">
        <v>1.5</v>
      </c>
      <c r="D10" s="49">
        <v>0</v>
      </c>
      <c r="E10" s="49">
        <v>0</v>
      </c>
      <c r="F10" s="49">
        <v>1</v>
      </c>
      <c r="G10" s="49">
        <v>58</v>
      </c>
      <c r="H10" s="49">
        <v>59</v>
      </c>
      <c r="I10" s="4">
        <f t="shared" si="0"/>
        <v>2.9830508474576272</v>
      </c>
    </row>
    <row r="11" spans="1:9" ht="24" x14ac:dyDescent="0.55000000000000004">
      <c r="A11" s="3" t="s">
        <v>299</v>
      </c>
      <c r="B11" s="3" t="s">
        <v>237</v>
      </c>
      <c r="C11" s="49">
        <v>1.5</v>
      </c>
      <c r="D11" s="49">
        <v>0</v>
      </c>
      <c r="E11" s="49">
        <v>0</v>
      </c>
      <c r="F11" s="49">
        <v>0</v>
      </c>
      <c r="G11" s="49">
        <v>59</v>
      </c>
      <c r="H11" s="49">
        <v>59</v>
      </c>
      <c r="I11" s="4">
        <f t="shared" si="0"/>
        <v>3</v>
      </c>
    </row>
    <row r="12" spans="1:9" ht="24" x14ac:dyDescent="0.55000000000000004">
      <c r="A12" s="3" t="s">
        <v>300</v>
      </c>
      <c r="B12" s="3" t="s">
        <v>301</v>
      </c>
      <c r="C12" s="49">
        <v>1</v>
      </c>
      <c r="D12" s="49">
        <v>0</v>
      </c>
      <c r="E12" s="49">
        <v>0</v>
      </c>
      <c r="F12" s="49">
        <v>0</v>
      </c>
      <c r="G12" s="49">
        <v>59</v>
      </c>
      <c r="H12" s="49">
        <v>59</v>
      </c>
      <c r="I12" s="4">
        <f t="shared" si="0"/>
        <v>3</v>
      </c>
    </row>
    <row r="13" spans="1:9" ht="24" x14ac:dyDescent="0.55000000000000004">
      <c r="A13" s="3" t="s">
        <v>302</v>
      </c>
      <c r="B13" s="3" t="s">
        <v>241</v>
      </c>
      <c r="C13" s="49">
        <v>1.5</v>
      </c>
      <c r="D13" s="49">
        <v>0</v>
      </c>
      <c r="E13" s="49">
        <v>0</v>
      </c>
      <c r="F13" s="49">
        <v>6</v>
      </c>
      <c r="G13" s="49">
        <v>53</v>
      </c>
      <c r="H13" s="49">
        <v>59</v>
      </c>
      <c r="I13" s="4">
        <f t="shared" si="0"/>
        <v>2.8983050847457625</v>
      </c>
    </row>
    <row r="14" spans="1:9" ht="24" x14ac:dyDescent="0.55000000000000004">
      <c r="A14" s="3" t="s">
        <v>303</v>
      </c>
      <c r="B14" s="3" t="s">
        <v>189</v>
      </c>
      <c r="C14" s="49">
        <v>2</v>
      </c>
      <c r="D14" s="49">
        <v>0</v>
      </c>
      <c r="E14" s="49">
        <v>0</v>
      </c>
      <c r="F14" s="49">
        <v>0</v>
      </c>
      <c r="G14" s="49">
        <v>59</v>
      </c>
      <c r="H14" s="49">
        <v>59</v>
      </c>
      <c r="I14" s="4">
        <f t="shared" si="0"/>
        <v>3</v>
      </c>
    </row>
    <row r="15" spans="1:9" ht="24" x14ac:dyDescent="0.55000000000000004">
      <c r="A15" s="3" t="s">
        <v>304</v>
      </c>
      <c r="B15" s="3" t="s">
        <v>305</v>
      </c>
      <c r="C15" s="49">
        <v>1</v>
      </c>
      <c r="D15" s="49">
        <v>0</v>
      </c>
      <c r="E15" s="49">
        <v>0</v>
      </c>
      <c r="F15" s="49">
        <v>5</v>
      </c>
      <c r="G15" s="49">
        <v>38</v>
      </c>
      <c r="H15" s="49">
        <v>43</v>
      </c>
      <c r="I15" s="4">
        <f t="shared" si="0"/>
        <v>2.8837209302325579</v>
      </c>
    </row>
    <row r="16" spans="1:9" ht="24" x14ac:dyDescent="0.55000000000000004">
      <c r="A16" s="3" t="s">
        <v>306</v>
      </c>
      <c r="B16" s="3" t="s">
        <v>237</v>
      </c>
      <c r="C16" s="49">
        <v>2</v>
      </c>
      <c r="D16" s="49">
        <v>0</v>
      </c>
      <c r="E16" s="49">
        <v>0</v>
      </c>
      <c r="F16" s="49">
        <v>3</v>
      </c>
      <c r="G16" s="49">
        <v>415</v>
      </c>
      <c r="H16" s="49">
        <v>418</v>
      </c>
      <c r="I16" s="4">
        <f t="shared" si="0"/>
        <v>2.9928229665071768</v>
      </c>
    </row>
    <row r="17" spans="1:9" ht="24" x14ac:dyDescent="0.55000000000000004">
      <c r="A17" s="3" t="s">
        <v>307</v>
      </c>
      <c r="B17" s="3" t="s">
        <v>239</v>
      </c>
      <c r="C17" s="49">
        <v>1.5</v>
      </c>
      <c r="D17" s="49">
        <v>0</v>
      </c>
      <c r="E17" s="49">
        <v>3</v>
      </c>
      <c r="F17" s="49">
        <v>34</v>
      </c>
      <c r="G17" s="49">
        <v>381</v>
      </c>
      <c r="H17" s="49">
        <v>418</v>
      </c>
      <c r="I17" s="4">
        <f t="shared" si="0"/>
        <v>2.9043062200956937</v>
      </c>
    </row>
    <row r="18" spans="1:9" ht="24" x14ac:dyDescent="0.55000000000000004">
      <c r="A18" s="3" t="s">
        <v>308</v>
      </c>
      <c r="B18" s="3" t="s">
        <v>241</v>
      </c>
      <c r="C18" s="49">
        <v>1.5</v>
      </c>
      <c r="D18" s="49">
        <v>0</v>
      </c>
      <c r="E18" s="49">
        <v>0</v>
      </c>
      <c r="F18" s="49">
        <v>21</v>
      </c>
      <c r="G18" s="49">
        <v>397</v>
      </c>
      <c r="H18" s="49">
        <v>418</v>
      </c>
      <c r="I18" s="4">
        <f t="shared" si="0"/>
        <v>2.9497607655502391</v>
      </c>
    </row>
    <row r="19" spans="1:9" ht="24" x14ac:dyDescent="0.55000000000000004">
      <c r="A19" s="3" t="s">
        <v>309</v>
      </c>
      <c r="B19" s="3" t="s">
        <v>310</v>
      </c>
      <c r="C19" s="49">
        <v>0.5</v>
      </c>
      <c r="D19" s="49">
        <v>0</v>
      </c>
      <c r="E19" s="49">
        <v>0</v>
      </c>
      <c r="F19" s="49">
        <v>67</v>
      </c>
      <c r="G19" s="49">
        <v>452</v>
      </c>
      <c r="H19" s="49">
        <v>519</v>
      </c>
      <c r="I19" s="4">
        <f t="shared" si="0"/>
        <v>2.8709055876685934</v>
      </c>
    </row>
    <row r="20" spans="1:9" ht="24" x14ac:dyDescent="0.55000000000000004">
      <c r="A20" s="3" t="s">
        <v>311</v>
      </c>
      <c r="B20" s="3" t="s">
        <v>312</v>
      </c>
      <c r="C20" s="49">
        <v>1</v>
      </c>
      <c r="D20" s="49">
        <v>0</v>
      </c>
      <c r="E20" s="49">
        <v>2</v>
      </c>
      <c r="F20" s="49">
        <v>5</v>
      </c>
      <c r="G20" s="49">
        <v>36</v>
      </c>
      <c r="H20" s="49">
        <v>43</v>
      </c>
      <c r="I20" s="4">
        <f t="shared" si="0"/>
        <v>2.7906976744186047</v>
      </c>
    </row>
    <row r="21" spans="1:9" ht="24" x14ac:dyDescent="0.55000000000000004">
      <c r="A21" s="3" t="s">
        <v>313</v>
      </c>
      <c r="B21" s="3" t="s">
        <v>198</v>
      </c>
      <c r="C21" s="49">
        <v>0.5</v>
      </c>
      <c r="D21" s="49">
        <v>0</v>
      </c>
      <c r="E21" s="49">
        <v>0</v>
      </c>
      <c r="F21" s="49">
        <v>0</v>
      </c>
      <c r="G21" s="49">
        <v>460</v>
      </c>
      <c r="H21" s="49">
        <v>461</v>
      </c>
      <c r="I21" s="4">
        <f t="shared" si="0"/>
        <v>2.9934924078091107</v>
      </c>
    </row>
    <row r="22" spans="1:9" ht="24" x14ac:dyDescent="0.55000000000000004">
      <c r="A22" s="3" t="s">
        <v>314</v>
      </c>
      <c r="B22" s="3" t="s">
        <v>198</v>
      </c>
      <c r="C22" s="49">
        <v>1</v>
      </c>
      <c r="D22" s="49">
        <v>0</v>
      </c>
      <c r="E22" s="49">
        <v>0</v>
      </c>
      <c r="F22" s="49">
        <v>0</v>
      </c>
      <c r="G22" s="49">
        <v>59</v>
      </c>
      <c r="H22" s="49">
        <v>59</v>
      </c>
      <c r="I22" s="4">
        <f t="shared" si="0"/>
        <v>3</v>
      </c>
    </row>
    <row r="23" spans="1:9" ht="24" x14ac:dyDescent="0.55000000000000004">
      <c r="A23" s="3" t="s">
        <v>315</v>
      </c>
      <c r="B23" s="3" t="s">
        <v>316</v>
      </c>
      <c r="C23" s="49">
        <v>1</v>
      </c>
      <c r="D23" s="49">
        <v>0</v>
      </c>
      <c r="E23" s="49">
        <v>0</v>
      </c>
      <c r="F23" s="49">
        <v>19</v>
      </c>
      <c r="G23" s="49">
        <v>500</v>
      </c>
      <c r="H23" s="49">
        <v>520</v>
      </c>
      <c r="I23" s="4">
        <f t="shared" si="0"/>
        <v>2.9576923076923078</v>
      </c>
    </row>
    <row r="24" spans="1:9" ht="24" x14ac:dyDescent="0.55000000000000004">
      <c r="A24" s="3" t="s">
        <v>317</v>
      </c>
      <c r="B24" s="3" t="s">
        <v>318</v>
      </c>
      <c r="C24" s="49">
        <v>0.5</v>
      </c>
      <c r="D24" s="49">
        <v>1</v>
      </c>
      <c r="E24" s="49">
        <v>0</v>
      </c>
      <c r="F24" s="49">
        <v>7</v>
      </c>
      <c r="G24" s="49">
        <v>511</v>
      </c>
      <c r="H24" s="49">
        <v>519</v>
      </c>
      <c r="I24" s="4">
        <f t="shared" si="0"/>
        <v>2.980732177263969</v>
      </c>
    </row>
    <row r="25" spans="1:9" ht="24" x14ac:dyDescent="0.55000000000000004">
      <c r="A25" s="3" t="s">
        <v>319</v>
      </c>
      <c r="B25" s="3" t="s">
        <v>320</v>
      </c>
      <c r="C25" s="49">
        <v>0.5</v>
      </c>
      <c r="D25" s="49">
        <v>0</v>
      </c>
      <c r="E25" s="49">
        <v>0</v>
      </c>
      <c r="F25" s="49">
        <v>4</v>
      </c>
      <c r="G25" s="49">
        <v>515</v>
      </c>
      <c r="H25" s="49">
        <v>520</v>
      </c>
      <c r="I25" s="4">
        <f t="shared" si="0"/>
        <v>2.9865384615384616</v>
      </c>
    </row>
    <row r="26" spans="1:9" ht="24" x14ac:dyDescent="0.55000000000000004">
      <c r="A26" s="3" t="s">
        <v>321</v>
      </c>
      <c r="B26" s="3" t="s">
        <v>322</v>
      </c>
      <c r="C26" s="49">
        <v>0.5</v>
      </c>
      <c r="D26" s="49">
        <v>0</v>
      </c>
      <c r="E26" s="49">
        <v>0</v>
      </c>
      <c r="F26" s="49">
        <v>1</v>
      </c>
      <c r="G26" s="49">
        <v>518</v>
      </c>
      <c r="H26" s="49">
        <v>520</v>
      </c>
      <c r="I26" s="4">
        <f t="shared" si="0"/>
        <v>2.9923076923076923</v>
      </c>
    </row>
    <row r="27" spans="1:9" ht="24" x14ac:dyDescent="0.55000000000000004">
      <c r="A27" s="3" t="s">
        <v>323</v>
      </c>
      <c r="B27" s="3" t="s">
        <v>324</v>
      </c>
      <c r="C27" s="49">
        <v>0.5</v>
      </c>
      <c r="D27" s="49">
        <v>0</v>
      </c>
      <c r="E27" s="49">
        <v>0</v>
      </c>
      <c r="F27" s="49">
        <v>25</v>
      </c>
      <c r="G27" s="49">
        <v>494</v>
      </c>
      <c r="H27" s="49">
        <v>520</v>
      </c>
      <c r="I27" s="4">
        <f t="shared" si="0"/>
        <v>2.9461538461538463</v>
      </c>
    </row>
    <row r="28" spans="1:9" ht="24" x14ac:dyDescent="0.55000000000000004">
      <c r="A28" s="3" t="s">
        <v>325</v>
      </c>
      <c r="B28" s="3" t="s">
        <v>48</v>
      </c>
      <c r="C28" s="49">
        <v>0.5</v>
      </c>
      <c r="D28" s="49">
        <v>0</v>
      </c>
      <c r="E28" s="49">
        <v>1</v>
      </c>
      <c r="F28" s="49">
        <v>4</v>
      </c>
      <c r="G28" s="49">
        <v>455</v>
      </c>
      <c r="H28" s="49">
        <v>461</v>
      </c>
      <c r="I28" s="4">
        <f t="shared" si="0"/>
        <v>2.9804772234273318</v>
      </c>
    </row>
    <row r="29" spans="1:9" ht="24" x14ac:dyDescent="0.55000000000000004">
      <c r="A29" s="3" t="s">
        <v>215</v>
      </c>
      <c r="B29" s="3" t="s">
        <v>117</v>
      </c>
      <c r="C29" s="49">
        <v>1</v>
      </c>
      <c r="D29" s="49">
        <v>0</v>
      </c>
      <c r="E29" s="49">
        <v>0</v>
      </c>
      <c r="F29" s="49">
        <v>1</v>
      </c>
      <c r="G29" s="49">
        <v>9</v>
      </c>
      <c r="H29" s="49">
        <v>10</v>
      </c>
      <c r="I29" s="4">
        <f t="shared" si="0"/>
        <v>2.9</v>
      </c>
    </row>
    <row r="30" spans="1:9" ht="24" x14ac:dyDescent="0.55000000000000004">
      <c r="A30" s="3" t="s">
        <v>326</v>
      </c>
      <c r="B30" s="3" t="s">
        <v>327</v>
      </c>
      <c r="C30" s="49">
        <v>0.5</v>
      </c>
      <c r="D30" s="49">
        <v>0</v>
      </c>
      <c r="E30" s="49">
        <v>0</v>
      </c>
      <c r="F30" s="49">
        <v>0</v>
      </c>
      <c r="G30" s="49">
        <v>10</v>
      </c>
      <c r="H30" s="49">
        <v>10</v>
      </c>
      <c r="I30" s="4">
        <f t="shared" si="0"/>
        <v>3</v>
      </c>
    </row>
    <row r="31" spans="1:9" ht="24" x14ac:dyDescent="0.55000000000000004">
      <c r="A31" s="3" t="s">
        <v>328</v>
      </c>
      <c r="B31" s="3" t="s">
        <v>329</v>
      </c>
      <c r="C31" s="49">
        <v>1</v>
      </c>
      <c r="D31" s="49">
        <v>0</v>
      </c>
      <c r="E31" s="49">
        <v>0</v>
      </c>
      <c r="F31" s="49">
        <v>30</v>
      </c>
      <c r="G31" s="49">
        <v>489</v>
      </c>
      <c r="H31" s="49">
        <v>520</v>
      </c>
      <c r="I31" s="4">
        <f t="shared" si="0"/>
        <v>2.9365384615384613</v>
      </c>
    </row>
    <row r="32" spans="1:9" ht="24" x14ac:dyDescent="0.55000000000000004">
      <c r="A32" s="3" t="s">
        <v>330</v>
      </c>
      <c r="B32" s="3" t="s">
        <v>129</v>
      </c>
      <c r="C32" s="49">
        <v>1</v>
      </c>
      <c r="D32" s="49">
        <v>0</v>
      </c>
      <c r="E32" s="49">
        <v>0</v>
      </c>
      <c r="F32" s="49">
        <v>0</v>
      </c>
      <c r="G32" s="49">
        <v>43</v>
      </c>
      <c r="H32" s="49">
        <v>43</v>
      </c>
      <c r="I32" s="4">
        <f t="shared" si="0"/>
        <v>3</v>
      </c>
    </row>
    <row r="33" spans="1:9" ht="24" x14ac:dyDescent="0.55000000000000004">
      <c r="A33" s="3" t="s">
        <v>331</v>
      </c>
      <c r="B33" s="3" t="s">
        <v>332</v>
      </c>
      <c r="C33" s="49">
        <v>1</v>
      </c>
      <c r="D33" s="49">
        <v>0</v>
      </c>
      <c r="E33" s="49">
        <v>0</v>
      </c>
      <c r="F33" s="49">
        <v>1</v>
      </c>
      <c r="G33" s="49">
        <v>9</v>
      </c>
      <c r="H33" s="49">
        <v>10</v>
      </c>
      <c r="I33" s="4">
        <f t="shared" si="0"/>
        <v>2.9</v>
      </c>
    </row>
    <row r="34" spans="1:9" ht="24" x14ac:dyDescent="0.55000000000000004">
      <c r="A34" s="3" t="s">
        <v>333</v>
      </c>
      <c r="B34" s="3" t="s">
        <v>334</v>
      </c>
      <c r="C34" s="49">
        <v>1</v>
      </c>
      <c r="D34" s="49">
        <v>0</v>
      </c>
      <c r="E34" s="49">
        <v>0</v>
      </c>
      <c r="F34" s="49">
        <v>0</v>
      </c>
      <c r="G34" s="49">
        <v>59</v>
      </c>
      <c r="H34" s="49">
        <v>59</v>
      </c>
      <c r="I34" s="4">
        <f t="shared" si="0"/>
        <v>3</v>
      </c>
    </row>
    <row r="35" spans="1:9" ht="24" x14ac:dyDescent="0.55000000000000004">
      <c r="A35" s="56" t="s">
        <v>285</v>
      </c>
      <c r="B35" s="56"/>
      <c r="C35" s="56"/>
      <c r="D35" s="56"/>
      <c r="E35" s="56"/>
      <c r="F35" s="56"/>
      <c r="G35" s="56"/>
      <c r="H35" s="56"/>
      <c r="I35" s="56"/>
    </row>
    <row r="36" spans="1:9" ht="24" x14ac:dyDescent="0.55000000000000004">
      <c r="A36" s="47" t="s">
        <v>0</v>
      </c>
      <c r="B36" s="48" t="s">
        <v>151</v>
      </c>
      <c r="C36" s="47" t="s">
        <v>2</v>
      </c>
      <c r="D36" s="47">
        <v>0</v>
      </c>
      <c r="E36" s="47">
        <v>1</v>
      </c>
      <c r="F36" s="47">
        <v>2</v>
      </c>
      <c r="G36" s="47">
        <v>3</v>
      </c>
      <c r="H36" s="47" t="s">
        <v>3</v>
      </c>
      <c r="I36" s="47" t="s">
        <v>4</v>
      </c>
    </row>
    <row r="37" spans="1:9" ht="24" x14ac:dyDescent="0.55000000000000004">
      <c r="A37" s="3" t="s">
        <v>335</v>
      </c>
      <c r="B37" s="3" t="s">
        <v>334</v>
      </c>
      <c r="C37" s="49">
        <v>1</v>
      </c>
      <c r="D37" s="49">
        <v>0</v>
      </c>
      <c r="E37" s="49">
        <v>8</v>
      </c>
      <c r="F37" s="49">
        <v>232</v>
      </c>
      <c r="G37" s="49">
        <v>220</v>
      </c>
      <c r="H37" s="49">
        <v>461</v>
      </c>
      <c r="I37" s="4">
        <f>($D$5*D37+$E$5*E37+$F$5*F37+$G$5*G37)/H37</f>
        <v>2.4555314533622559</v>
      </c>
    </row>
    <row r="38" spans="1:9" ht="24" x14ac:dyDescent="0.55000000000000004">
      <c r="A38" s="3" t="s">
        <v>336</v>
      </c>
      <c r="B38" s="3" t="s">
        <v>337</v>
      </c>
      <c r="C38" s="49">
        <v>0.5</v>
      </c>
      <c r="D38" s="49">
        <v>0</v>
      </c>
      <c r="E38" s="49">
        <v>0</v>
      </c>
      <c r="F38" s="49">
        <v>0</v>
      </c>
      <c r="G38" s="49">
        <v>519</v>
      </c>
      <c r="H38" s="49">
        <v>520</v>
      </c>
      <c r="I38" s="4">
        <f>($D$5*D38+$E$5*E38+$F$5*F38+$G$5*G38)/H38</f>
        <v>2.9942307692307693</v>
      </c>
    </row>
    <row r="39" spans="1:9" ht="24" x14ac:dyDescent="0.55000000000000004">
      <c r="A39" s="3" t="s">
        <v>338</v>
      </c>
      <c r="B39" s="3" t="s">
        <v>68</v>
      </c>
      <c r="C39" s="49">
        <v>1</v>
      </c>
      <c r="D39" s="49">
        <v>0</v>
      </c>
      <c r="E39" s="49">
        <v>1</v>
      </c>
      <c r="F39" s="49">
        <v>0</v>
      </c>
      <c r="G39" s="49">
        <v>9</v>
      </c>
      <c r="H39" s="49">
        <v>10</v>
      </c>
      <c r="I39" s="4">
        <f>($D$5*D39+$E$5*E39+$F$5*F39+$G$5*G39)/H39</f>
        <v>2.8</v>
      </c>
    </row>
    <row r="40" spans="1:9" ht="24" x14ac:dyDescent="0.55000000000000004">
      <c r="A40" s="3" t="s">
        <v>339</v>
      </c>
      <c r="B40" s="3" t="s">
        <v>340</v>
      </c>
      <c r="C40" s="49">
        <v>0.5</v>
      </c>
      <c r="D40" s="49">
        <v>0</v>
      </c>
      <c r="E40" s="49">
        <v>8</v>
      </c>
      <c r="F40" s="49">
        <v>10</v>
      </c>
      <c r="G40" s="49">
        <v>491</v>
      </c>
      <c r="H40" s="49">
        <v>509</v>
      </c>
      <c r="I40" s="4">
        <f>($D$5*D40+$E$5*E40+$F$5*F40+$G$5*G40)/H40</f>
        <v>2.9489194499017684</v>
      </c>
    </row>
    <row r="41" spans="1:9" ht="24" x14ac:dyDescent="0.55000000000000004">
      <c r="A41" s="26"/>
      <c r="B41" s="7" t="s">
        <v>3</v>
      </c>
      <c r="C41" s="2">
        <f t="shared" ref="C41:H41" si="1">SUM(C6:C40)</f>
        <v>33</v>
      </c>
      <c r="D41" s="2">
        <f t="shared" si="1"/>
        <v>1</v>
      </c>
      <c r="E41" s="2">
        <f t="shared" si="1"/>
        <v>54</v>
      </c>
      <c r="F41" s="2">
        <f t="shared" si="1"/>
        <v>699</v>
      </c>
      <c r="G41" s="2">
        <f t="shared" si="1"/>
        <v>8652</v>
      </c>
      <c r="H41" s="2">
        <f t="shared" si="1"/>
        <v>9410</v>
      </c>
      <c r="I41" s="4"/>
    </row>
    <row r="42" spans="1:9" ht="24" x14ac:dyDescent="0.55000000000000004">
      <c r="A42" s="28"/>
      <c r="B42" s="30" t="s">
        <v>147</v>
      </c>
      <c r="C42" s="31"/>
      <c r="D42" s="4">
        <f>D41*100/$H$41</f>
        <v>1.0626992561105207E-2</v>
      </c>
      <c r="E42" s="4">
        <f t="shared" ref="E42:H42" si="2">E41*100/$H$41</f>
        <v>0.57385759829968119</v>
      </c>
      <c r="F42" s="4">
        <f t="shared" si="2"/>
        <v>7.4282678002125397</v>
      </c>
      <c r="G42" s="4">
        <f t="shared" si="2"/>
        <v>91.94473963868225</v>
      </c>
      <c r="H42" s="34">
        <f t="shared" si="2"/>
        <v>100</v>
      </c>
      <c r="I42" s="4"/>
    </row>
    <row r="43" spans="1:9" ht="24" x14ac:dyDescent="0.55000000000000004">
      <c r="A43" s="26"/>
      <c r="B43" s="7" t="s">
        <v>4</v>
      </c>
      <c r="C43" s="27"/>
      <c r="D43" s="5"/>
      <c r="E43" s="5"/>
      <c r="F43" s="5"/>
      <c r="G43" s="5"/>
      <c r="H43" s="5"/>
      <c r="I43" s="13">
        <f>(I6*C6+I7*C7+I8*C8+I9*C9+I10*C10+I11*C11+I12*C12+I13*C13+I14*C14+I15*C15+I16*C16+I17*C17+I18*C18+I19*C19+I20*C20+I21*C21+I22*C22+I23*C23+I24*C24+I25*C25+I26*C26+I27*C27+I28*C28+I29*C29+I30*C30+I31*C31+I32*C32+I33*C33+I34*C34+I37*C37+I38*C38+I39*C39+I40*C40)/C41</f>
        <v>2.9227016451174452</v>
      </c>
    </row>
    <row r="44" spans="1:9" ht="24" x14ac:dyDescent="0.55000000000000004">
      <c r="A44" s="29"/>
      <c r="B44" s="32"/>
      <c r="C44" s="29"/>
      <c r="D44" s="8"/>
      <c r="E44" s="10"/>
      <c r="F44" s="10"/>
      <c r="G44" s="10"/>
      <c r="H44" s="10"/>
      <c r="I44" s="10"/>
    </row>
    <row r="45" spans="1:9" ht="24" x14ac:dyDescent="0.55000000000000004">
      <c r="A45" s="31"/>
      <c r="B45" s="30"/>
      <c r="C45" s="31"/>
      <c r="D45" s="31"/>
      <c r="E45" s="33"/>
      <c r="F45" s="33"/>
      <c r="G45" s="33"/>
      <c r="H45" s="33"/>
      <c r="I45" s="33"/>
    </row>
    <row r="46" spans="1:9" ht="24" x14ac:dyDescent="0.55000000000000004">
      <c r="A46" s="31"/>
      <c r="B46" s="30"/>
      <c r="C46" s="31"/>
      <c r="D46" s="31"/>
      <c r="E46" s="33"/>
      <c r="F46" s="33"/>
      <c r="G46" s="33"/>
      <c r="H46" s="33"/>
      <c r="I46" s="33"/>
    </row>
    <row r="47" spans="1:9" ht="24" x14ac:dyDescent="0.55000000000000004">
      <c r="A47" s="55" t="s">
        <v>145</v>
      </c>
      <c r="B47" s="55"/>
      <c r="C47" s="55"/>
      <c r="D47" s="55"/>
      <c r="E47" s="55"/>
      <c r="F47" s="55"/>
      <c r="G47" s="55"/>
      <c r="H47" s="55"/>
      <c r="I47" s="55"/>
    </row>
    <row r="48" spans="1:9" ht="24" x14ac:dyDescent="0.55000000000000004">
      <c r="A48" s="55" t="s">
        <v>143</v>
      </c>
      <c r="B48" s="55"/>
      <c r="C48" s="55"/>
      <c r="D48" s="55"/>
      <c r="E48" s="55"/>
      <c r="F48" s="55"/>
      <c r="G48" s="55"/>
      <c r="H48" s="55"/>
      <c r="I48" s="55"/>
    </row>
    <row r="49" spans="1:9" ht="24" x14ac:dyDescent="0.55000000000000004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24" x14ac:dyDescent="0.55000000000000004">
      <c r="A50" s="56" t="s">
        <v>286</v>
      </c>
      <c r="B50" s="56"/>
      <c r="C50" s="56"/>
      <c r="D50" s="56"/>
      <c r="E50" s="56"/>
      <c r="F50" s="56"/>
      <c r="G50" s="56"/>
      <c r="H50" s="56"/>
      <c r="I50" s="56"/>
    </row>
    <row r="51" spans="1:9" ht="24" x14ac:dyDescent="0.55000000000000004">
      <c r="A51" s="47" t="s">
        <v>0</v>
      </c>
      <c r="B51" s="48" t="s">
        <v>151</v>
      </c>
      <c r="C51" s="47" t="s">
        <v>2</v>
      </c>
      <c r="D51" s="47">
        <v>0</v>
      </c>
      <c r="E51" s="47">
        <v>1</v>
      </c>
      <c r="F51" s="47">
        <v>2</v>
      </c>
      <c r="G51" s="47">
        <v>3</v>
      </c>
      <c r="H51" s="47" t="s">
        <v>3</v>
      </c>
      <c r="I51" s="47" t="s">
        <v>4</v>
      </c>
    </row>
    <row r="52" spans="1:9" ht="24" x14ac:dyDescent="0.55000000000000004">
      <c r="A52" s="3" t="s">
        <v>341</v>
      </c>
      <c r="B52" s="3" t="s">
        <v>342</v>
      </c>
      <c r="C52" s="49">
        <v>1</v>
      </c>
      <c r="D52" s="49">
        <v>2</v>
      </c>
      <c r="E52" s="49">
        <v>32</v>
      </c>
      <c r="F52" s="49">
        <v>81</v>
      </c>
      <c r="G52" s="49">
        <v>405</v>
      </c>
      <c r="H52" s="49">
        <v>520</v>
      </c>
      <c r="I52" s="4">
        <f t="shared" ref="I52:I67" si="3">($D$5*D52+$E$5*E52+$F$5*F52+$G$5*G52)/H52</f>
        <v>2.7096153846153848</v>
      </c>
    </row>
    <row r="53" spans="1:9" ht="24" x14ac:dyDescent="0.55000000000000004">
      <c r="A53" s="3" t="s">
        <v>343</v>
      </c>
      <c r="B53" s="3" t="s">
        <v>344</v>
      </c>
      <c r="C53" s="49">
        <v>1</v>
      </c>
      <c r="D53" s="49">
        <v>0</v>
      </c>
      <c r="E53" s="49">
        <v>0</v>
      </c>
      <c r="F53" s="49">
        <v>0</v>
      </c>
      <c r="G53" s="49">
        <v>33</v>
      </c>
      <c r="H53" s="49">
        <v>33</v>
      </c>
      <c r="I53" s="4">
        <f t="shared" si="3"/>
        <v>3</v>
      </c>
    </row>
    <row r="54" spans="1:9" ht="24" x14ac:dyDescent="0.55000000000000004">
      <c r="A54" s="3" t="s">
        <v>345</v>
      </c>
      <c r="B54" s="3" t="s">
        <v>346</v>
      </c>
      <c r="C54" s="49">
        <v>1.5</v>
      </c>
      <c r="D54" s="49">
        <v>0</v>
      </c>
      <c r="E54" s="49">
        <v>0</v>
      </c>
      <c r="F54" s="49">
        <v>0</v>
      </c>
      <c r="G54" s="49">
        <v>28</v>
      </c>
      <c r="H54" s="49">
        <v>28</v>
      </c>
      <c r="I54" s="4">
        <f t="shared" si="3"/>
        <v>3</v>
      </c>
    </row>
    <row r="55" spans="1:9" ht="24" x14ac:dyDescent="0.55000000000000004">
      <c r="A55" s="3" t="s">
        <v>347</v>
      </c>
      <c r="B55" s="3" t="s">
        <v>348</v>
      </c>
      <c r="C55" s="49">
        <v>1</v>
      </c>
      <c r="D55" s="49">
        <v>0</v>
      </c>
      <c r="E55" s="49">
        <v>0</v>
      </c>
      <c r="F55" s="49">
        <v>88</v>
      </c>
      <c r="G55" s="49">
        <v>432</v>
      </c>
      <c r="H55" s="49">
        <v>520</v>
      </c>
      <c r="I55" s="4">
        <f t="shared" si="3"/>
        <v>2.8307692307692309</v>
      </c>
    </row>
    <row r="56" spans="1:9" ht="24" x14ac:dyDescent="0.55000000000000004">
      <c r="A56" s="3" t="s">
        <v>349</v>
      </c>
      <c r="B56" s="3" t="s">
        <v>350</v>
      </c>
      <c r="C56" s="49">
        <v>1.5</v>
      </c>
      <c r="D56" s="49">
        <v>0</v>
      </c>
      <c r="E56" s="49">
        <v>0</v>
      </c>
      <c r="F56" s="49">
        <v>86</v>
      </c>
      <c r="G56" s="49">
        <v>365</v>
      </c>
      <c r="H56" s="49">
        <v>451</v>
      </c>
      <c r="I56" s="4">
        <f t="shared" si="3"/>
        <v>2.8093126385809311</v>
      </c>
    </row>
    <row r="57" spans="1:9" ht="24" x14ac:dyDescent="0.55000000000000004">
      <c r="A57" s="3" t="s">
        <v>351</v>
      </c>
      <c r="B57" s="3" t="s">
        <v>352</v>
      </c>
      <c r="C57" s="49">
        <v>2</v>
      </c>
      <c r="D57" s="49">
        <v>0</v>
      </c>
      <c r="E57" s="49">
        <v>1</v>
      </c>
      <c r="F57" s="49">
        <v>8</v>
      </c>
      <c r="G57" s="49">
        <v>409</v>
      </c>
      <c r="H57" s="49">
        <v>418</v>
      </c>
      <c r="I57" s="4">
        <f t="shared" si="3"/>
        <v>2.9760765550239237</v>
      </c>
    </row>
    <row r="58" spans="1:9" ht="24" x14ac:dyDescent="0.55000000000000004">
      <c r="A58" s="3" t="s">
        <v>353</v>
      </c>
      <c r="B58" s="3" t="s">
        <v>354</v>
      </c>
      <c r="C58" s="49">
        <v>1.5</v>
      </c>
      <c r="D58" s="49">
        <v>1</v>
      </c>
      <c r="E58" s="49">
        <v>6</v>
      </c>
      <c r="F58" s="49">
        <v>78</v>
      </c>
      <c r="G58" s="49">
        <v>333</v>
      </c>
      <c r="H58" s="49">
        <v>418</v>
      </c>
      <c r="I58" s="4">
        <f t="shared" si="3"/>
        <v>2.7775119617224879</v>
      </c>
    </row>
    <row r="59" spans="1:9" ht="24" x14ac:dyDescent="0.55000000000000004">
      <c r="A59" s="3" t="s">
        <v>355</v>
      </c>
      <c r="B59" s="3" t="s">
        <v>356</v>
      </c>
      <c r="C59" s="49">
        <v>1.5</v>
      </c>
      <c r="D59" s="49">
        <v>9</v>
      </c>
      <c r="E59" s="49">
        <v>0</v>
      </c>
      <c r="F59" s="49">
        <v>35</v>
      </c>
      <c r="G59" s="49">
        <v>374</v>
      </c>
      <c r="H59" s="49">
        <v>418</v>
      </c>
      <c r="I59" s="4">
        <f t="shared" si="3"/>
        <v>2.8516746411483251</v>
      </c>
    </row>
    <row r="60" spans="1:9" ht="24" x14ac:dyDescent="0.55000000000000004">
      <c r="A60" s="3" t="s">
        <v>357</v>
      </c>
      <c r="B60" s="3" t="s">
        <v>189</v>
      </c>
      <c r="C60" s="49">
        <v>1.5</v>
      </c>
      <c r="D60" s="49">
        <v>0</v>
      </c>
      <c r="E60" s="49">
        <v>0</v>
      </c>
      <c r="F60" s="49">
        <v>0</v>
      </c>
      <c r="G60" s="49">
        <v>15</v>
      </c>
      <c r="H60" s="49">
        <v>15</v>
      </c>
      <c r="I60" s="4">
        <f t="shared" si="3"/>
        <v>3</v>
      </c>
    </row>
    <row r="61" spans="1:9" ht="24" x14ac:dyDescent="0.55000000000000004">
      <c r="A61" s="3" t="s">
        <v>358</v>
      </c>
      <c r="B61" s="3" t="s">
        <v>359</v>
      </c>
      <c r="C61" s="49">
        <v>1.5</v>
      </c>
      <c r="D61" s="49">
        <v>0</v>
      </c>
      <c r="E61" s="49">
        <v>0</v>
      </c>
      <c r="F61" s="49">
        <v>0</v>
      </c>
      <c r="G61" s="49">
        <v>10</v>
      </c>
      <c r="H61" s="49">
        <v>10</v>
      </c>
      <c r="I61" s="4">
        <f t="shared" si="3"/>
        <v>3</v>
      </c>
    </row>
    <row r="62" spans="1:9" ht="24" x14ac:dyDescent="0.55000000000000004">
      <c r="A62" s="3" t="s">
        <v>360</v>
      </c>
      <c r="B62" s="3" t="s">
        <v>193</v>
      </c>
      <c r="C62" s="49">
        <v>1.5</v>
      </c>
      <c r="D62" s="49">
        <v>0</v>
      </c>
      <c r="E62" s="49">
        <v>0</v>
      </c>
      <c r="F62" s="49">
        <v>0</v>
      </c>
      <c r="G62" s="49">
        <v>6</v>
      </c>
      <c r="H62" s="49">
        <v>6</v>
      </c>
      <c r="I62" s="4">
        <f t="shared" si="3"/>
        <v>3</v>
      </c>
    </row>
    <row r="63" spans="1:9" ht="24" x14ac:dyDescent="0.55000000000000004">
      <c r="A63" s="3" t="s">
        <v>361</v>
      </c>
      <c r="B63" s="3" t="s">
        <v>362</v>
      </c>
      <c r="C63" s="49">
        <v>1</v>
      </c>
      <c r="D63" s="49">
        <v>1</v>
      </c>
      <c r="E63" s="49">
        <v>2</v>
      </c>
      <c r="F63" s="49">
        <v>3</v>
      </c>
      <c r="G63" s="49">
        <v>412</v>
      </c>
      <c r="H63" s="49">
        <v>418</v>
      </c>
      <c r="I63" s="4">
        <f t="shared" si="3"/>
        <v>2.9760765550239237</v>
      </c>
    </row>
    <row r="64" spans="1:9" ht="24" x14ac:dyDescent="0.55000000000000004">
      <c r="A64" s="3" t="s">
        <v>363</v>
      </c>
      <c r="B64" s="3" t="s">
        <v>364</v>
      </c>
      <c r="C64" s="49">
        <v>1</v>
      </c>
      <c r="D64" s="49">
        <v>1</v>
      </c>
      <c r="E64" s="49">
        <v>0</v>
      </c>
      <c r="F64" s="49">
        <v>0</v>
      </c>
      <c r="G64" s="49">
        <v>42</v>
      </c>
      <c r="H64" s="49">
        <v>43</v>
      </c>
      <c r="I64" s="4">
        <f t="shared" si="3"/>
        <v>2.9302325581395348</v>
      </c>
    </row>
    <row r="65" spans="1:9" ht="24" x14ac:dyDescent="0.55000000000000004">
      <c r="A65" s="3" t="s">
        <v>365</v>
      </c>
      <c r="B65" s="3" t="s">
        <v>366</v>
      </c>
      <c r="C65" s="49">
        <v>1</v>
      </c>
      <c r="D65" s="49">
        <v>0</v>
      </c>
      <c r="E65" s="49">
        <v>3</v>
      </c>
      <c r="F65" s="49">
        <v>4</v>
      </c>
      <c r="G65" s="49">
        <v>36</v>
      </c>
      <c r="H65" s="49">
        <v>43</v>
      </c>
      <c r="I65" s="4">
        <f t="shared" si="3"/>
        <v>2.7674418604651163</v>
      </c>
    </row>
    <row r="66" spans="1:9" ht="24" x14ac:dyDescent="0.55000000000000004">
      <c r="A66" s="3" t="s">
        <v>367</v>
      </c>
      <c r="B66" s="3" t="s">
        <v>34</v>
      </c>
      <c r="C66" s="49">
        <v>0.5</v>
      </c>
      <c r="D66" s="49">
        <v>0</v>
      </c>
      <c r="E66" s="49">
        <v>0</v>
      </c>
      <c r="F66" s="49">
        <v>25</v>
      </c>
      <c r="G66" s="49">
        <v>495</v>
      </c>
      <c r="H66" s="49">
        <v>520</v>
      </c>
      <c r="I66" s="4">
        <f t="shared" si="3"/>
        <v>2.9519230769230771</v>
      </c>
    </row>
    <row r="67" spans="1:9" ht="24" x14ac:dyDescent="0.55000000000000004">
      <c r="A67" s="3" t="s">
        <v>368</v>
      </c>
      <c r="B67" s="3" t="s">
        <v>198</v>
      </c>
      <c r="C67" s="49">
        <v>1</v>
      </c>
      <c r="D67" s="49">
        <v>0</v>
      </c>
      <c r="E67" s="49">
        <v>0</v>
      </c>
      <c r="F67" s="49">
        <v>0</v>
      </c>
      <c r="G67" s="49">
        <v>59</v>
      </c>
      <c r="H67" s="49">
        <v>59</v>
      </c>
      <c r="I67" s="4">
        <f t="shared" si="3"/>
        <v>3</v>
      </c>
    </row>
    <row r="68" spans="1:9" ht="24" x14ac:dyDescent="0.55000000000000004">
      <c r="A68" s="56" t="s">
        <v>287</v>
      </c>
      <c r="B68" s="56"/>
      <c r="C68" s="56"/>
      <c r="D68" s="56"/>
      <c r="E68" s="56"/>
      <c r="F68" s="56"/>
      <c r="G68" s="56"/>
      <c r="H68" s="56"/>
      <c r="I68" s="56"/>
    </row>
    <row r="69" spans="1:9" ht="24" x14ac:dyDescent="0.55000000000000004">
      <c r="A69" s="47" t="s">
        <v>0</v>
      </c>
      <c r="B69" s="48" t="s">
        <v>151</v>
      </c>
      <c r="C69" s="47" t="s">
        <v>2</v>
      </c>
      <c r="D69" s="47">
        <v>0</v>
      </c>
      <c r="E69" s="47">
        <v>1</v>
      </c>
      <c r="F69" s="47">
        <v>2</v>
      </c>
      <c r="G69" s="47">
        <v>3</v>
      </c>
      <c r="H69" s="47" t="s">
        <v>3</v>
      </c>
      <c r="I69" s="47" t="s">
        <v>4</v>
      </c>
    </row>
    <row r="70" spans="1:9" ht="24" x14ac:dyDescent="0.55000000000000004">
      <c r="A70" s="3" t="s">
        <v>369</v>
      </c>
      <c r="B70" s="3" t="s">
        <v>370</v>
      </c>
      <c r="C70" s="49">
        <v>1</v>
      </c>
      <c r="D70" s="49">
        <v>0</v>
      </c>
      <c r="E70" s="49">
        <v>1</v>
      </c>
      <c r="F70" s="49">
        <v>32</v>
      </c>
      <c r="G70" s="49">
        <v>487</v>
      </c>
      <c r="H70" s="49">
        <v>520</v>
      </c>
      <c r="I70" s="4">
        <f t="shared" ref="I70:I79" si="4">($D$5*D70+$E$5*E70+$F$5*F70+$G$5*G70)/H70</f>
        <v>2.9346153846153844</v>
      </c>
    </row>
    <row r="71" spans="1:9" ht="24" x14ac:dyDescent="0.55000000000000004">
      <c r="A71" s="3" t="s">
        <v>371</v>
      </c>
      <c r="B71" s="3" t="s">
        <v>372</v>
      </c>
      <c r="C71" s="49">
        <v>0.5</v>
      </c>
      <c r="D71" s="49">
        <v>0</v>
      </c>
      <c r="E71" s="49">
        <v>2</v>
      </c>
      <c r="F71" s="49">
        <v>4</v>
      </c>
      <c r="G71" s="49">
        <v>514</v>
      </c>
      <c r="H71" s="49">
        <v>520</v>
      </c>
      <c r="I71" s="4">
        <f t="shared" si="4"/>
        <v>2.9846153846153847</v>
      </c>
    </row>
    <row r="72" spans="1:9" ht="24" x14ac:dyDescent="0.55000000000000004">
      <c r="A72" s="3" t="s">
        <v>373</v>
      </c>
      <c r="B72" s="3" t="s">
        <v>374</v>
      </c>
      <c r="C72" s="49">
        <v>0.5</v>
      </c>
      <c r="D72" s="49">
        <v>0</v>
      </c>
      <c r="E72" s="49">
        <v>0</v>
      </c>
      <c r="F72" s="49">
        <v>0</v>
      </c>
      <c r="G72" s="49">
        <v>520</v>
      </c>
      <c r="H72" s="49">
        <v>520</v>
      </c>
      <c r="I72" s="4">
        <f t="shared" si="4"/>
        <v>3</v>
      </c>
    </row>
    <row r="73" spans="1:9" ht="24" x14ac:dyDescent="0.55000000000000004">
      <c r="A73" s="3" t="s">
        <v>375</v>
      </c>
      <c r="B73" s="3" t="s">
        <v>376</v>
      </c>
      <c r="C73" s="49">
        <v>0.5</v>
      </c>
      <c r="D73" s="49">
        <v>0</v>
      </c>
      <c r="E73" s="49">
        <v>0</v>
      </c>
      <c r="F73" s="49">
        <v>0</v>
      </c>
      <c r="G73" s="49">
        <v>520</v>
      </c>
      <c r="H73" s="49">
        <v>520</v>
      </c>
      <c r="I73" s="4">
        <f t="shared" si="4"/>
        <v>3</v>
      </c>
    </row>
    <row r="74" spans="1:9" ht="24" x14ac:dyDescent="0.55000000000000004">
      <c r="A74" s="3" t="s">
        <v>377</v>
      </c>
      <c r="B74" s="3" t="s">
        <v>378</v>
      </c>
      <c r="C74" s="49">
        <v>0.5</v>
      </c>
      <c r="D74" s="49">
        <v>0</v>
      </c>
      <c r="E74" s="49">
        <v>2</v>
      </c>
      <c r="F74" s="49">
        <v>67</v>
      </c>
      <c r="G74" s="49">
        <v>392</v>
      </c>
      <c r="H74" s="49">
        <v>461</v>
      </c>
      <c r="I74" s="4">
        <f t="shared" si="4"/>
        <v>2.8459869848156183</v>
      </c>
    </row>
    <row r="75" spans="1:9" ht="24" x14ac:dyDescent="0.55000000000000004">
      <c r="A75" s="3" t="s">
        <v>379</v>
      </c>
      <c r="B75" s="3" t="s">
        <v>380</v>
      </c>
      <c r="C75" s="49">
        <v>1</v>
      </c>
      <c r="D75" s="49">
        <v>0</v>
      </c>
      <c r="E75" s="49">
        <v>0</v>
      </c>
      <c r="F75" s="49">
        <v>0</v>
      </c>
      <c r="G75" s="49">
        <v>10</v>
      </c>
      <c r="H75" s="49">
        <v>10</v>
      </c>
      <c r="I75" s="4">
        <f t="shared" si="4"/>
        <v>3</v>
      </c>
    </row>
    <row r="76" spans="1:9" ht="24" x14ac:dyDescent="0.55000000000000004">
      <c r="A76" s="3" t="s">
        <v>381</v>
      </c>
      <c r="B76" s="3" t="s">
        <v>382</v>
      </c>
      <c r="C76" s="49">
        <v>1</v>
      </c>
      <c r="D76" s="49">
        <v>0</v>
      </c>
      <c r="E76" s="49">
        <v>13</v>
      </c>
      <c r="F76" s="49">
        <v>84</v>
      </c>
      <c r="G76" s="49">
        <v>422</v>
      </c>
      <c r="H76" s="49">
        <v>520</v>
      </c>
      <c r="I76" s="4">
        <f t="shared" si="4"/>
        <v>2.7826923076923076</v>
      </c>
    </row>
    <row r="77" spans="1:9" ht="24" x14ac:dyDescent="0.55000000000000004">
      <c r="A77" s="3" t="s">
        <v>383</v>
      </c>
      <c r="B77" s="3" t="s">
        <v>384</v>
      </c>
      <c r="C77" s="49">
        <v>1</v>
      </c>
      <c r="D77" s="49">
        <v>0</v>
      </c>
      <c r="E77" s="49">
        <v>10</v>
      </c>
      <c r="F77" s="49">
        <v>120</v>
      </c>
      <c r="G77" s="49">
        <v>330</v>
      </c>
      <c r="H77" s="49">
        <v>461</v>
      </c>
      <c r="I77" s="4">
        <f t="shared" si="4"/>
        <v>2.6898047722342735</v>
      </c>
    </row>
    <row r="78" spans="1:9" ht="24" x14ac:dyDescent="0.55000000000000004">
      <c r="A78" s="3" t="s">
        <v>385</v>
      </c>
      <c r="B78" s="3" t="s">
        <v>386</v>
      </c>
      <c r="C78" s="49">
        <v>0.5</v>
      </c>
      <c r="D78" s="49">
        <v>0</v>
      </c>
      <c r="E78" s="49">
        <v>0</v>
      </c>
      <c r="F78" s="49">
        <v>0</v>
      </c>
      <c r="G78" s="49">
        <v>520</v>
      </c>
      <c r="H78" s="49">
        <v>520</v>
      </c>
      <c r="I78" s="4">
        <f t="shared" si="4"/>
        <v>3</v>
      </c>
    </row>
    <row r="79" spans="1:9" ht="24" x14ac:dyDescent="0.55000000000000004">
      <c r="A79" s="3" t="s">
        <v>387</v>
      </c>
      <c r="B79" s="3" t="s">
        <v>388</v>
      </c>
      <c r="C79" s="49">
        <v>0.5</v>
      </c>
      <c r="D79" s="49">
        <v>1</v>
      </c>
      <c r="E79" s="49">
        <v>16</v>
      </c>
      <c r="F79" s="49">
        <v>17</v>
      </c>
      <c r="G79" s="49">
        <v>485</v>
      </c>
      <c r="H79" s="49">
        <v>520</v>
      </c>
      <c r="I79" s="4">
        <f t="shared" si="4"/>
        <v>2.8942307692307692</v>
      </c>
    </row>
    <row r="80" spans="1:9" ht="24" x14ac:dyDescent="0.55000000000000004">
      <c r="A80" s="3" t="s">
        <v>389</v>
      </c>
      <c r="B80" s="3" t="s">
        <v>384</v>
      </c>
      <c r="C80" s="49">
        <v>1</v>
      </c>
      <c r="D80" s="49">
        <v>0</v>
      </c>
      <c r="E80" s="49">
        <v>1</v>
      </c>
      <c r="F80" s="49">
        <v>28</v>
      </c>
      <c r="G80" s="49">
        <v>30</v>
      </c>
      <c r="H80" s="49">
        <v>59</v>
      </c>
      <c r="I80" s="4">
        <f t="shared" ref="I80:I85" si="5">($D$5*D80+$E$5*E80+$F$5*F80+$G$5*G80)/H80</f>
        <v>2.4915254237288136</v>
      </c>
    </row>
    <row r="81" spans="1:9" ht="24" x14ac:dyDescent="0.55000000000000004">
      <c r="A81" s="3" t="s">
        <v>390</v>
      </c>
      <c r="B81" s="3" t="s">
        <v>129</v>
      </c>
      <c r="C81" s="49">
        <v>1</v>
      </c>
      <c r="D81" s="49">
        <v>0</v>
      </c>
      <c r="E81" s="49">
        <v>10</v>
      </c>
      <c r="F81" s="49">
        <v>12</v>
      </c>
      <c r="G81" s="49">
        <v>12</v>
      </c>
      <c r="H81" s="49">
        <v>43</v>
      </c>
      <c r="I81" s="4">
        <f>($D$5*D81+$E$5*E81+$F$5*F81+$G$5*G81)/H81</f>
        <v>1.6279069767441861</v>
      </c>
    </row>
    <row r="82" spans="1:9" ht="24" x14ac:dyDescent="0.55000000000000004">
      <c r="A82" s="3" t="s">
        <v>391</v>
      </c>
      <c r="B82" s="3" t="s">
        <v>68</v>
      </c>
      <c r="C82" s="49">
        <v>1</v>
      </c>
      <c r="D82" s="49">
        <v>0</v>
      </c>
      <c r="E82" s="49">
        <v>0</v>
      </c>
      <c r="F82" s="49">
        <v>0</v>
      </c>
      <c r="G82" s="49">
        <v>10</v>
      </c>
      <c r="H82" s="49">
        <v>10</v>
      </c>
      <c r="I82" s="4">
        <f t="shared" si="5"/>
        <v>3</v>
      </c>
    </row>
    <row r="83" spans="1:9" ht="24" x14ac:dyDescent="0.55000000000000004">
      <c r="A83" s="3" t="s">
        <v>392</v>
      </c>
      <c r="B83" s="3" t="s">
        <v>117</v>
      </c>
      <c r="C83" s="49">
        <v>1</v>
      </c>
      <c r="D83" s="49">
        <v>0</v>
      </c>
      <c r="E83" s="49">
        <v>0</v>
      </c>
      <c r="F83" s="49">
        <v>1</v>
      </c>
      <c r="G83" s="49">
        <v>8</v>
      </c>
      <c r="H83" s="49">
        <v>10</v>
      </c>
      <c r="I83" s="4">
        <f t="shared" si="5"/>
        <v>2.6</v>
      </c>
    </row>
    <row r="84" spans="1:9" ht="24" x14ac:dyDescent="0.55000000000000004">
      <c r="A84" s="3" t="s">
        <v>393</v>
      </c>
      <c r="B84" s="3" t="s">
        <v>394</v>
      </c>
      <c r="C84" s="49">
        <v>0</v>
      </c>
      <c r="D84" s="49">
        <v>0</v>
      </c>
      <c r="E84" s="49">
        <v>0</v>
      </c>
      <c r="F84" s="49">
        <v>0</v>
      </c>
      <c r="G84" s="49">
        <v>520</v>
      </c>
      <c r="H84" s="49">
        <v>520</v>
      </c>
      <c r="I84" s="4">
        <f t="shared" si="5"/>
        <v>3</v>
      </c>
    </row>
    <row r="85" spans="1:9" ht="24" x14ac:dyDescent="0.55000000000000004">
      <c r="A85" s="3" t="s">
        <v>395</v>
      </c>
      <c r="B85" s="3" t="s">
        <v>396</v>
      </c>
      <c r="C85" s="49">
        <v>0.5</v>
      </c>
      <c r="D85" s="49">
        <v>0</v>
      </c>
      <c r="E85" s="49">
        <v>0</v>
      </c>
      <c r="F85" s="49">
        <v>0</v>
      </c>
      <c r="G85" s="49">
        <v>520</v>
      </c>
      <c r="H85" s="49">
        <v>521</v>
      </c>
      <c r="I85" s="4">
        <f t="shared" si="5"/>
        <v>2.9942418426103647</v>
      </c>
    </row>
    <row r="86" spans="1:9" ht="24" x14ac:dyDescent="0.55000000000000004">
      <c r="A86" s="26"/>
      <c r="B86" s="7" t="s">
        <v>3</v>
      </c>
      <c r="C86" s="36">
        <f t="shared" ref="C86:H86" si="6">SUM(C52:C85)</f>
        <v>31.5</v>
      </c>
      <c r="D86" s="36">
        <f t="shared" si="6"/>
        <v>15</v>
      </c>
      <c r="E86" s="2">
        <f t="shared" si="6"/>
        <v>100</v>
      </c>
      <c r="F86" s="2">
        <f t="shared" si="6"/>
        <v>775</v>
      </c>
      <c r="G86" s="2">
        <f t="shared" si="6"/>
        <v>8757</v>
      </c>
      <c r="H86" s="2">
        <f t="shared" si="6"/>
        <v>9655</v>
      </c>
      <c r="I86" s="12"/>
    </row>
    <row r="87" spans="1:9" ht="24" x14ac:dyDescent="0.55000000000000004">
      <c r="A87" s="6"/>
      <c r="B87" s="22" t="s">
        <v>147</v>
      </c>
      <c r="C87" s="27"/>
      <c r="D87" s="37">
        <f>D86*100/$H$86</f>
        <v>0.15535991714137753</v>
      </c>
      <c r="E87" s="37">
        <f t="shared" ref="E87:H87" si="7">E86*100/$H$86</f>
        <v>1.0357327809425168</v>
      </c>
      <c r="F87" s="37">
        <f t="shared" si="7"/>
        <v>8.0269290523045047</v>
      </c>
      <c r="G87" s="37">
        <f t="shared" si="7"/>
        <v>90.699119627136199</v>
      </c>
      <c r="H87" s="41">
        <f t="shared" si="7"/>
        <v>100</v>
      </c>
      <c r="I87" s="12"/>
    </row>
    <row r="88" spans="1:9" ht="24" x14ac:dyDescent="0.55000000000000004">
      <c r="A88" s="26"/>
      <c r="B88" s="39" t="s">
        <v>4</v>
      </c>
      <c r="C88" s="40"/>
      <c r="D88" s="35"/>
      <c r="E88" s="5"/>
      <c r="F88" s="5"/>
      <c r="G88" s="5"/>
      <c r="H88" s="5"/>
      <c r="I88" s="13">
        <f>(I52*C52+I53*C53+I54*C54+I55*C55+I56*C56+I57*C57+I58*C58+I59*C59+I60*C60+I61*C61+I62*C62+I63*C63+I64*C64+I65*C65+I66*C66+I67*C67+I70*C70+I71*C71+I72*C72+I75*C75+I76*C76+I77*C77+I78*C78+I79*C79+I80*C80+I81*C81+I82*C82+I83*C83+I84*C84+I85*C85)/C86</f>
        <v>2.7575583480299497</v>
      </c>
    </row>
    <row r="89" spans="1:9" s="54" customFormat="1" ht="24" x14ac:dyDescent="0.55000000000000004">
      <c r="A89" s="50"/>
      <c r="B89" s="51"/>
      <c r="C89" s="52"/>
      <c r="D89" s="33"/>
      <c r="E89" s="33"/>
      <c r="F89" s="33"/>
      <c r="G89" s="33"/>
      <c r="H89" s="33"/>
      <c r="I89" s="53"/>
    </row>
    <row r="90" spans="1:9" s="54" customFormat="1" ht="24" x14ac:dyDescent="0.55000000000000004">
      <c r="A90" s="50"/>
      <c r="B90" s="51"/>
      <c r="C90" s="52"/>
      <c r="D90" s="33"/>
      <c r="E90" s="33"/>
      <c r="F90" s="33"/>
      <c r="G90" s="33"/>
      <c r="H90" s="33"/>
      <c r="I90" s="53"/>
    </row>
    <row r="94" spans="1:9" ht="24" x14ac:dyDescent="0.55000000000000004">
      <c r="A94" s="56" t="s">
        <v>288</v>
      </c>
      <c r="B94" s="56"/>
      <c r="C94" s="56"/>
      <c r="D94" s="56"/>
      <c r="E94" s="56"/>
      <c r="F94" s="56"/>
      <c r="G94" s="56"/>
      <c r="H94" s="56"/>
      <c r="I94" s="56"/>
    </row>
    <row r="95" spans="1:9" ht="24" x14ac:dyDescent="0.55000000000000004">
      <c r="A95" s="47" t="s">
        <v>0</v>
      </c>
      <c r="B95" s="48" t="s">
        <v>1</v>
      </c>
      <c r="C95" s="47" t="s">
        <v>2</v>
      </c>
      <c r="D95" s="47">
        <v>0</v>
      </c>
      <c r="E95" s="47">
        <v>1</v>
      </c>
      <c r="F95" s="47">
        <v>2</v>
      </c>
      <c r="G95" s="47">
        <v>3</v>
      </c>
      <c r="H95" s="47" t="s">
        <v>3</v>
      </c>
      <c r="I95" s="47" t="s">
        <v>4</v>
      </c>
    </row>
    <row r="96" spans="1:9" ht="24" x14ac:dyDescent="0.55000000000000004">
      <c r="A96" s="26"/>
      <c r="B96" s="7" t="s">
        <v>3</v>
      </c>
      <c r="C96" s="38"/>
      <c r="D96" s="36">
        <f>D86+D41</f>
        <v>16</v>
      </c>
      <c r="E96" s="36">
        <f>E86+E41</f>
        <v>154</v>
      </c>
      <c r="F96" s="36">
        <f>F86+F41</f>
        <v>1474</v>
      </c>
      <c r="G96" s="36">
        <f>G86+G41</f>
        <v>17409</v>
      </c>
      <c r="H96" s="36">
        <f>H86+H41</f>
        <v>19065</v>
      </c>
      <c r="I96" s="12"/>
    </row>
    <row r="97" spans="1:9" ht="24" x14ac:dyDescent="0.55000000000000004">
      <c r="A97" s="6"/>
      <c r="B97" s="22" t="s">
        <v>147</v>
      </c>
      <c r="C97" s="27"/>
      <c r="D97" s="37">
        <f>D96*100/$H$96</f>
        <v>8.3923419879360084E-2</v>
      </c>
      <c r="E97" s="37">
        <f t="shared" ref="E97:H97" si="8">E96*100/$H$96</f>
        <v>0.80776291633884079</v>
      </c>
      <c r="F97" s="37">
        <f t="shared" si="8"/>
        <v>7.7314450563860477</v>
      </c>
      <c r="G97" s="37">
        <f t="shared" si="8"/>
        <v>91.31392604248623</v>
      </c>
      <c r="H97" s="41">
        <f t="shared" si="8"/>
        <v>100</v>
      </c>
      <c r="I97" s="12"/>
    </row>
    <row r="98" spans="1:9" ht="24" x14ac:dyDescent="0.55000000000000004">
      <c r="A98" s="26"/>
      <c r="B98" s="39" t="s">
        <v>4</v>
      </c>
      <c r="C98" s="40"/>
      <c r="D98" s="35"/>
      <c r="E98" s="5"/>
      <c r="F98" s="5"/>
      <c r="G98" s="5"/>
      <c r="H98" s="5"/>
      <c r="I98" s="46">
        <f>(I88+I43)/2</f>
        <v>2.8401299965736975</v>
      </c>
    </row>
  </sheetData>
  <mergeCells count="9">
    <mergeCell ref="A50:I50"/>
    <mergeCell ref="A68:I68"/>
    <mergeCell ref="A94:I94"/>
    <mergeCell ref="A1:I1"/>
    <mergeCell ref="A2:I2"/>
    <mergeCell ref="A4:I4"/>
    <mergeCell ref="A35:I35"/>
    <mergeCell ref="A47:I47"/>
    <mergeCell ref="A48:I48"/>
  </mergeCells>
  <pageMargins left="0.46875" right="0.35416666666666669" top="0.46875" bottom="0.38541666666666669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EDCB-16DC-4070-8CB7-B18FA03B6B61}">
  <dimension ref="A1:I49"/>
  <sheetViews>
    <sheetView view="pageLayout" topLeftCell="A40" zoomScaleNormal="100" workbookViewId="0">
      <selection activeCell="H54" sqref="A1:XFD1048576"/>
    </sheetView>
  </sheetViews>
  <sheetFormatPr defaultRowHeight="12.75" x14ac:dyDescent="0.2"/>
  <cols>
    <col min="2" max="2" width="17.42578125" customWidth="1"/>
  </cols>
  <sheetData>
    <row r="1" spans="1:9" ht="24" x14ac:dyDescent="0.55000000000000004">
      <c r="A1" s="55" t="s">
        <v>145</v>
      </c>
      <c r="B1" s="55"/>
      <c r="C1" s="55"/>
      <c r="D1" s="55"/>
      <c r="E1" s="55"/>
      <c r="F1" s="55"/>
      <c r="G1" s="55"/>
      <c r="H1" s="55"/>
      <c r="I1" s="55"/>
    </row>
    <row r="2" spans="1:9" ht="24" x14ac:dyDescent="0.55000000000000004">
      <c r="A2" s="55" t="s">
        <v>143</v>
      </c>
      <c r="B2" s="55"/>
      <c r="C2" s="55"/>
      <c r="D2" s="55"/>
      <c r="E2" s="55"/>
      <c r="F2" s="55"/>
      <c r="G2" s="55"/>
      <c r="H2" s="55"/>
      <c r="I2" s="55"/>
    </row>
    <row r="3" spans="1:9" ht="24" x14ac:dyDescent="0.55000000000000004">
      <c r="A3" s="57" t="s">
        <v>397</v>
      </c>
      <c r="B3" s="58"/>
      <c r="C3" s="58"/>
      <c r="D3" s="21"/>
      <c r="E3" s="21"/>
      <c r="F3" s="21"/>
      <c r="G3" s="21"/>
      <c r="H3" s="21"/>
      <c r="I3" s="21"/>
    </row>
    <row r="4" spans="1:9" ht="24" x14ac:dyDescent="0.55000000000000004">
      <c r="A4" s="56" t="s">
        <v>398</v>
      </c>
      <c r="B4" s="56"/>
      <c r="C4" s="56"/>
      <c r="D4" s="56"/>
      <c r="E4" s="56"/>
      <c r="F4" s="56"/>
      <c r="G4" s="56"/>
      <c r="H4" s="56"/>
      <c r="I4" s="56"/>
    </row>
    <row r="5" spans="1:9" ht="24" x14ac:dyDescent="0.55000000000000004">
      <c r="A5" s="42" t="s">
        <v>0</v>
      </c>
      <c r="B5" s="43" t="s">
        <v>151</v>
      </c>
      <c r="C5" s="42" t="s">
        <v>2</v>
      </c>
      <c r="D5" s="42">
        <v>0</v>
      </c>
      <c r="E5" s="42">
        <v>1</v>
      </c>
      <c r="F5" s="42">
        <v>2</v>
      </c>
      <c r="G5" s="42">
        <v>3</v>
      </c>
      <c r="H5" s="42" t="s">
        <v>3</v>
      </c>
      <c r="I5" s="42" t="s">
        <v>4</v>
      </c>
    </row>
    <row r="6" spans="1:9" s="54" customFormat="1" ht="24" x14ac:dyDescent="0.55000000000000004">
      <c r="A6" s="17" t="s">
        <v>5</v>
      </c>
      <c r="B6" s="18" t="s">
        <v>6</v>
      </c>
      <c r="C6" s="19">
        <v>1</v>
      </c>
      <c r="D6" s="19">
        <v>0</v>
      </c>
      <c r="E6" s="19">
        <v>0</v>
      </c>
      <c r="F6" s="19">
        <v>42</v>
      </c>
      <c r="G6" s="19">
        <v>590</v>
      </c>
      <c r="H6" s="19">
        <v>632</v>
      </c>
      <c r="I6" s="20">
        <f t="shared" ref="I6:I9" si="0">($D$5*D6+$E$5*E6+$F$5*F6+$G$5*G6)/H6</f>
        <v>2.9335443037974684</v>
      </c>
    </row>
    <row r="7" spans="1:9" s="54" customFormat="1" ht="24" x14ac:dyDescent="0.55000000000000004">
      <c r="A7" s="3" t="s">
        <v>7</v>
      </c>
      <c r="B7" s="14" t="s">
        <v>8</v>
      </c>
      <c r="C7" s="2">
        <v>1</v>
      </c>
      <c r="D7" s="2">
        <v>0</v>
      </c>
      <c r="E7" s="2">
        <v>0</v>
      </c>
      <c r="F7" s="2">
        <v>2</v>
      </c>
      <c r="G7" s="2">
        <v>122</v>
      </c>
      <c r="H7" s="2">
        <v>124</v>
      </c>
      <c r="I7" s="4">
        <f t="shared" si="0"/>
        <v>2.9838709677419355</v>
      </c>
    </row>
    <row r="8" spans="1:9" ht="24" x14ac:dyDescent="0.55000000000000004">
      <c r="A8" s="3" t="s">
        <v>74</v>
      </c>
      <c r="B8" s="14" t="s">
        <v>75</v>
      </c>
      <c r="C8" s="2">
        <v>1</v>
      </c>
      <c r="D8" s="2">
        <v>0</v>
      </c>
      <c r="E8" s="2">
        <v>1</v>
      </c>
      <c r="F8" s="2">
        <v>7</v>
      </c>
      <c r="G8" s="2">
        <v>624</v>
      </c>
      <c r="H8" s="2">
        <v>632</v>
      </c>
      <c r="I8" s="4">
        <f t="shared" si="0"/>
        <v>2.9857594936708862</v>
      </c>
    </row>
    <row r="9" spans="1:9" ht="24" x14ac:dyDescent="0.55000000000000004">
      <c r="A9" s="3" t="s">
        <v>76</v>
      </c>
      <c r="B9" s="14" t="s">
        <v>77</v>
      </c>
      <c r="C9" s="2">
        <v>1</v>
      </c>
      <c r="D9" s="2">
        <v>0</v>
      </c>
      <c r="E9" s="2">
        <v>0</v>
      </c>
      <c r="F9" s="2">
        <v>20</v>
      </c>
      <c r="G9" s="2">
        <v>105</v>
      </c>
      <c r="H9" s="2">
        <v>125</v>
      </c>
      <c r="I9" s="4">
        <f t="shared" si="0"/>
        <v>2.84</v>
      </c>
    </row>
    <row r="10" spans="1:9" ht="24" x14ac:dyDescent="0.55000000000000004">
      <c r="A10" s="26"/>
      <c r="B10" s="7" t="s">
        <v>3</v>
      </c>
      <c r="C10" s="2">
        <f>SUM(C8:C9)</f>
        <v>2</v>
      </c>
      <c r="D10" s="2">
        <f>SUM(D8:D9)</f>
        <v>0</v>
      </c>
      <c r="E10" s="2">
        <f>SUM(E8:E9)</f>
        <v>1</v>
      </c>
      <c r="F10" s="2">
        <f>SUM(F8:F9)</f>
        <v>27</v>
      </c>
      <c r="G10" s="2">
        <f>SUM(G8:G9)</f>
        <v>729</v>
      </c>
      <c r="H10" s="2">
        <f>SUM(H8:H9)</f>
        <v>757</v>
      </c>
      <c r="I10" s="12"/>
    </row>
    <row r="11" spans="1:9" ht="24" x14ac:dyDescent="0.55000000000000004">
      <c r="A11" s="28"/>
      <c r="B11" s="30" t="s">
        <v>147</v>
      </c>
      <c r="C11" s="31"/>
      <c r="D11" s="4">
        <f>D10*100/$H$10</f>
        <v>0</v>
      </c>
      <c r="E11" s="4">
        <f t="shared" ref="E11:H11" si="1">E10*100/$H$10</f>
        <v>0.13210039630118892</v>
      </c>
      <c r="F11" s="4">
        <f t="shared" si="1"/>
        <v>3.5667107001321003</v>
      </c>
      <c r="G11" s="4">
        <f t="shared" si="1"/>
        <v>96.301188903566711</v>
      </c>
      <c r="H11" s="34">
        <f t="shared" si="1"/>
        <v>100</v>
      </c>
      <c r="I11" s="12"/>
    </row>
    <row r="12" spans="1:9" ht="24" x14ac:dyDescent="0.55000000000000004">
      <c r="A12" s="26"/>
      <c r="B12" s="7" t="s">
        <v>4</v>
      </c>
      <c r="C12" s="27"/>
      <c r="D12" s="5"/>
      <c r="E12" s="5"/>
      <c r="F12" s="5"/>
      <c r="G12" s="5"/>
      <c r="H12" s="5"/>
      <c r="I12" s="13">
        <f>(D10*D5+E10*E5+F10*F5+G10*G5)/H10</f>
        <v>2.9616908850726551</v>
      </c>
    </row>
    <row r="13" spans="1:9" ht="24" x14ac:dyDescent="0.55000000000000004">
      <c r="A13" s="29"/>
      <c r="B13" s="32"/>
      <c r="C13" s="29"/>
      <c r="D13" s="8"/>
      <c r="E13" s="10"/>
      <c r="F13" s="10"/>
      <c r="G13" s="10"/>
      <c r="H13" s="10"/>
      <c r="I13" s="10"/>
    </row>
    <row r="15" spans="1:9" ht="24" x14ac:dyDescent="0.55000000000000004">
      <c r="A15" s="57" t="s">
        <v>397</v>
      </c>
      <c r="B15" s="58"/>
      <c r="C15" s="58"/>
      <c r="D15" s="21"/>
      <c r="E15" s="21"/>
      <c r="F15" s="21"/>
      <c r="G15" s="21"/>
      <c r="H15" s="21"/>
      <c r="I15" s="21"/>
    </row>
    <row r="16" spans="1:9" ht="24" x14ac:dyDescent="0.55000000000000004">
      <c r="A16" s="56" t="s">
        <v>399</v>
      </c>
      <c r="B16" s="56"/>
      <c r="C16" s="56"/>
      <c r="D16" s="56"/>
      <c r="E16" s="56"/>
      <c r="F16" s="56"/>
      <c r="G16" s="56"/>
      <c r="H16" s="56"/>
      <c r="I16" s="56"/>
    </row>
    <row r="17" spans="1:9" ht="24" x14ac:dyDescent="0.55000000000000004">
      <c r="A17" s="42" t="s">
        <v>0</v>
      </c>
      <c r="B17" s="43" t="s">
        <v>151</v>
      </c>
      <c r="C17" s="42" t="s">
        <v>2</v>
      </c>
      <c r="D17" s="42">
        <v>0</v>
      </c>
      <c r="E17" s="42">
        <v>1</v>
      </c>
      <c r="F17" s="42">
        <v>2</v>
      </c>
      <c r="G17" s="42">
        <v>3</v>
      </c>
      <c r="H17" s="42" t="s">
        <v>3</v>
      </c>
      <c r="I17" s="42" t="s">
        <v>4</v>
      </c>
    </row>
    <row r="18" spans="1:9" ht="24" x14ac:dyDescent="0.55000000000000004">
      <c r="A18" s="3" t="s">
        <v>158</v>
      </c>
      <c r="B18" s="3" t="s">
        <v>159</v>
      </c>
      <c r="C18" s="2">
        <v>1</v>
      </c>
      <c r="D18" s="2">
        <v>1</v>
      </c>
      <c r="E18" s="2">
        <v>4</v>
      </c>
      <c r="F18" s="2">
        <v>56</v>
      </c>
      <c r="G18" s="2">
        <v>537</v>
      </c>
      <c r="H18" s="2">
        <v>598</v>
      </c>
      <c r="I18" s="4">
        <f>($D$5*D18+$E$5*E18+$F$5*F18+$G$5*G18)/H18</f>
        <v>2.887959866220736</v>
      </c>
    </row>
    <row r="19" spans="1:9" ht="24" x14ac:dyDescent="0.55000000000000004">
      <c r="A19" s="3" t="s">
        <v>160</v>
      </c>
      <c r="B19" s="3" t="s">
        <v>161</v>
      </c>
      <c r="C19" s="2">
        <v>1</v>
      </c>
      <c r="D19" s="2">
        <v>0</v>
      </c>
      <c r="E19" s="2">
        <v>0</v>
      </c>
      <c r="F19" s="2">
        <v>5</v>
      </c>
      <c r="G19" s="2">
        <v>67</v>
      </c>
      <c r="H19" s="2">
        <v>72</v>
      </c>
      <c r="I19" s="4">
        <f t="shared" ref="I19:I21" si="2">($D$5*D19+$E$5*E19+$F$5*F19+$G$5*G19)/H19</f>
        <v>2.9305555555555554</v>
      </c>
    </row>
    <row r="20" spans="1:9" ht="24" x14ac:dyDescent="0.55000000000000004">
      <c r="A20" s="3" t="s">
        <v>224</v>
      </c>
      <c r="B20" s="3" t="s">
        <v>225</v>
      </c>
      <c r="C20" s="2">
        <v>1</v>
      </c>
      <c r="D20" s="2">
        <v>2</v>
      </c>
      <c r="E20" s="2">
        <v>11</v>
      </c>
      <c r="F20" s="2">
        <v>83</v>
      </c>
      <c r="G20" s="2">
        <v>502</v>
      </c>
      <c r="H20" s="2">
        <v>598</v>
      </c>
      <c r="I20" s="4">
        <f t="shared" si="2"/>
        <v>2.8143812709030098</v>
      </c>
    </row>
    <row r="21" spans="1:9" ht="24" x14ac:dyDescent="0.55000000000000004">
      <c r="A21" s="3" t="s">
        <v>226</v>
      </c>
      <c r="B21" s="3" t="s">
        <v>227</v>
      </c>
      <c r="C21" s="2">
        <v>1</v>
      </c>
      <c r="D21" s="2">
        <v>3</v>
      </c>
      <c r="E21" s="2">
        <v>1</v>
      </c>
      <c r="F21" s="2">
        <v>16</v>
      </c>
      <c r="G21" s="2">
        <v>52</v>
      </c>
      <c r="H21" s="2">
        <v>72</v>
      </c>
      <c r="I21" s="4">
        <f t="shared" si="2"/>
        <v>2.625</v>
      </c>
    </row>
    <row r="22" spans="1:9" ht="24" x14ac:dyDescent="0.55000000000000004">
      <c r="A22" s="26"/>
      <c r="B22" s="7" t="s">
        <v>3</v>
      </c>
      <c r="C22" s="2">
        <f>SUM(C20:C21)</f>
        <v>2</v>
      </c>
      <c r="D22" s="2">
        <f>SUM(D20:D21)</f>
        <v>5</v>
      </c>
      <c r="E22" s="2">
        <f>SUM(E20:E21)</f>
        <v>12</v>
      </c>
      <c r="F22" s="2">
        <f>SUM(F20:F21)</f>
        <v>99</v>
      </c>
      <c r="G22" s="2">
        <f>SUM(G20:G21)</f>
        <v>554</v>
      </c>
      <c r="H22" s="2">
        <f>SUM(H20:H21)</f>
        <v>670</v>
      </c>
      <c r="I22" s="12"/>
    </row>
    <row r="23" spans="1:9" ht="24" x14ac:dyDescent="0.55000000000000004">
      <c r="A23" s="28"/>
      <c r="B23" s="30" t="s">
        <v>147</v>
      </c>
      <c r="C23" s="31"/>
      <c r="D23" s="4">
        <f>D22*100/$H$10</f>
        <v>0.66050198150594452</v>
      </c>
      <c r="E23" s="4">
        <f t="shared" ref="E23:H23" si="3">E22*100/$H$10</f>
        <v>1.5852047556142668</v>
      </c>
      <c r="F23" s="4">
        <f t="shared" si="3"/>
        <v>13.077939233817702</v>
      </c>
      <c r="G23" s="4">
        <f t="shared" si="3"/>
        <v>73.183619550858651</v>
      </c>
      <c r="H23" s="34">
        <f t="shared" si="3"/>
        <v>88.507265521796569</v>
      </c>
      <c r="I23" s="12"/>
    </row>
    <row r="24" spans="1:9" ht="24" x14ac:dyDescent="0.55000000000000004">
      <c r="A24" s="26"/>
      <c r="B24" s="7" t="s">
        <v>4</v>
      </c>
      <c r="C24" s="27"/>
      <c r="D24" s="5"/>
      <c r="E24" s="5"/>
      <c r="F24" s="5"/>
      <c r="G24" s="5"/>
      <c r="H24" s="5"/>
      <c r="I24" s="13">
        <f>(D22*D17+E22*E17+F22*F17+G22*G17)/H22</f>
        <v>2.7940298507462686</v>
      </c>
    </row>
    <row r="25" spans="1:9" ht="24" x14ac:dyDescent="0.55000000000000004">
      <c r="A25" s="29"/>
      <c r="B25" s="32"/>
      <c r="C25" s="29"/>
      <c r="D25" s="8"/>
      <c r="E25" s="10"/>
      <c r="F25" s="10"/>
      <c r="G25" s="10"/>
      <c r="H25" s="10"/>
      <c r="I25" s="10"/>
    </row>
    <row r="39" spans="1:9" ht="24" x14ac:dyDescent="0.55000000000000004">
      <c r="A39" s="57" t="s">
        <v>397</v>
      </c>
      <c r="B39" s="58"/>
      <c r="C39" s="58"/>
      <c r="D39" s="21"/>
      <c r="E39" s="21"/>
      <c r="F39" s="21"/>
      <c r="G39" s="21"/>
      <c r="H39" s="21"/>
      <c r="I39" s="21"/>
    </row>
    <row r="40" spans="1:9" ht="24" x14ac:dyDescent="0.55000000000000004">
      <c r="A40" s="56" t="s">
        <v>400</v>
      </c>
      <c r="B40" s="56"/>
      <c r="C40" s="56"/>
      <c r="D40" s="56"/>
      <c r="E40" s="56"/>
      <c r="F40" s="56"/>
      <c r="G40" s="56"/>
      <c r="H40" s="56"/>
      <c r="I40" s="56"/>
    </row>
    <row r="41" spans="1:9" ht="24" x14ac:dyDescent="0.55000000000000004">
      <c r="A41" s="42" t="s">
        <v>0</v>
      </c>
      <c r="B41" s="43" t="s">
        <v>151</v>
      </c>
      <c r="C41" s="42" t="s">
        <v>2</v>
      </c>
      <c r="D41" s="42">
        <v>0</v>
      </c>
      <c r="E41" s="42">
        <v>1</v>
      </c>
      <c r="F41" s="42">
        <v>2</v>
      </c>
      <c r="G41" s="42">
        <v>3</v>
      </c>
      <c r="H41" s="42" t="s">
        <v>3</v>
      </c>
      <c r="I41" s="42" t="s">
        <v>4</v>
      </c>
    </row>
    <row r="42" spans="1:9" ht="24" x14ac:dyDescent="0.55000000000000004">
      <c r="A42" s="3" t="s">
        <v>289</v>
      </c>
      <c r="B42" s="3" t="s">
        <v>290</v>
      </c>
      <c r="C42" s="49">
        <v>1</v>
      </c>
      <c r="D42" s="49">
        <v>0</v>
      </c>
      <c r="E42" s="49">
        <v>0</v>
      </c>
      <c r="F42" s="49">
        <v>0</v>
      </c>
      <c r="G42" s="49">
        <v>33</v>
      </c>
      <c r="H42" s="49">
        <v>33</v>
      </c>
      <c r="I42" s="4">
        <f>($D$5*D42+$E$5*E42+$F$5*F42+$G$5*G42)/H42</f>
        <v>3</v>
      </c>
    </row>
    <row r="43" spans="1:9" ht="24" x14ac:dyDescent="0.55000000000000004">
      <c r="A43" s="3" t="s">
        <v>291</v>
      </c>
      <c r="B43" s="3" t="s">
        <v>292</v>
      </c>
      <c r="C43" s="49">
        <v>1</v>
      </c>
      <c r="D43" s="49">
        <v>0</v>
      </c>
      <c r="E43" s="49">
        <v>30</v>
      </c>
      <c r="F43" s="49">
        <v>95</v>
      </c>
      <c r="G43" s="49">
        <v>395</v>
      </c>
      <c r="H43" s="49">
        <v>520</v>
      </c>
      <c r="I43" s="4">
        <f t="shared" ref="I43:I45" si="4">($D$5*D43+$E$5*E43+$F$5*F43+$G$5*G43)/H43</f>
        <v>2.7019230769230771</v>
      </c>
    </row>
    <row r="44" spans="1:9" ht="24" x14ac:dyDescent="0.55000000000000004">
      <c r="A44" s="3" t="s">
        <v>341</v>
      </c>
      <c r="B44" s="3" t="s">
        <v>342</v>
      </c>
      <c r="C44" s="49">
        <v>1</v>
      </c>
      <c r="D44" s="49">
        <v>2</v>
      </c>
      <c r="E44" s="49">
        <v>32</v>
      </c>
      <c r="F44" s="49">
        <v>81</v>
      </c>
      <c r="G44" s="49">
        <v>405</v>
      </c>
      <c r="H44" s="49">
        <v>520</v>
      </c>
      <c r="I44" s="4">
        <f t="shared" si="4"/>
        <v>2.7096153846153848</v>
      </c>
    </row>
    <row r="45" spans="1:9" ht="24" x14ac:dyDescent="0.55000000000000004">
      <c r="A45" s="3" t="s">
        <v>343</v>
      </c>
      <c r="B45" s="3" t="s">
        <v>344</v>
      </c>
      <c r="C45" s="49">
        <v>1</v>
      </c>
      <c r="D45" s="49">
        <v>0</v>
      </c>
      <c r="E45" s="49">
        <v>0</v>
      </c>
      <c r="F45" s="49">
        <v>0</v>
      </c>
      <c r="G45" s="49">
        <v>33</v>
      </c>
      <c r="H45" s="49">
        <v>33</v>
      </c>
      <c r="I45" s="4">
        <f t="shared" si="4"/>
        <v>3</v>
      </c>
    </row>
    <row r="46" spans="1:9" ht="24" x14ac:dyDescent="0.55000000000000004">
      <c r="A46" s="26"/>
      <c r="B46" s="7" t="s">
        <v>3</v>
      </c>
      <c r="C46" s="2">
        <f>SUM(C44:C45)</f>
        <v>2</v>
      </c>
      <c r="D46" s="2">
        <f>SUM(D44:D45)</f>
        <v>2</v>
      </c>
      <c r="E46" s="2">
        <f>SUM(E44:E45)</f>
        <v>32</v>
      </c>
      <c r="F46" s="2">
        <f>SUM(F44:F45)</f>
        <v>81</v>
      </c>
      <c r="G46" s="2">
        <f>SUM(G44:G45)</f>
        <v>438</v>
      </c>
      <c r="H46" s="2">
        <f>SUM(H44:H45)</f>
        <v>553</v>
      </c>
      <c r="I46" s="12"/>
    </row>
    <row r="47" spans="1:9" ht="24" x14ac:dyDescent="0.55000000000000004">
      <c r="A47" s="28"/>
      <c r="B47" s="30" t="s">
        <v>147</v>
      </c>
      <c r="C47" s="31"/>
      <c r="D47" s="4">
        <f>D46*100/$H$10</f>
        <v>0.26420079260237783</v>
      </c>
      <c r="E47" s="4">
        <f t="shared" ref="E47:H47" si="5">E46*100/$H$10</f>
        <v>4.2272126816380453</v>
      </c>
      <c r="F47" s="4">
        <f t="shared" si="5"/>
        <v>10.700132100396301</v>
      </c>
      <c r="G47" s="4">
        <f t="shared" si="5"/>
        <v>57.859973579920741</v>
      </c>
      <c r="H47" s="34">
        <f t="shared" si="5"/>
        <v>73.051519154557468</v>
      </c>
      <c r="I47" s="12"/>
    </row>
    <row r="48" spans="1:9" ht="24" x14ac:dyDescent="0.55000000000000004">
      <c r="A48" s="26"/>
      <c r="B48" s="7" t="s">
        <v>4</v>
      </c>
      <c r="C48" s="27"/>
      <c r="D48" s="5"/>
      <c r="E48" s="5"/>
      <c r="F48" s="5"/>
      <c r="G48" s="5"/>
      <c r="H48" s="5"/>
      <c r="I48" s="13">
        <f>(D46*D41+E46*E41+F46*F41+G46*G41)/H46</f>
        <v>2.7269439421338157</v>
      </c>
    </row>
    <row r="49" spans="1:9" ht="24" x14ac:dyDescent="0.55000000000000004">
      <c r="A49" s="29"/>
      <c r="B49" s="32"/>
      <c r="C49" s="29"/>
      <c r="D49" s="8"/>
      <c r="E49" s="10"/>
      <c r="F49" s="10"/>
      <c r="G49" s="10"/>
      <c r="H49" s="10"/>
      <c r="I49" s="10"/>
    </row>
  </sheetData>
  <mergeCells count="5">
    <mergeCell ref="A1:I1"/>
    <mergeCell ref="A2:I2"/>
    <mergeCell ref="A4:I4"/>
    <mergeCell ref="A16:I16"/>
    <mergeCell ref="A40:I40"/>
  </mergeCells>
  <pageMargins left="0.7" right="0.47916666666666669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6D126-C2E7-4C6E-90F9-5ABC37C5C96F}">
  <dimension ref="A1:I45"/>
  <sheetViews>
    <sheetView view="pageLayout" topLeftCell="A37" zoomScaleNormal="100" workbookViewId="0">
      <selection activeCell="E50" sqref="A1:XFD1048576"/>
    </sheetView>
  </sheetViews>
  <sheetFormatPr defaultRowHeight="12.75" x14ac:dyDescent="0.2"/>
  <cols>
    <col min="2" max="2" width="17.42578125" style="16" customWidth="1"/>
  </cols>
  <sheetData>
    <row r="1" spans="1:9" ht="24" x14ac:dyDescent="0.55000000000000004">
      <c r="A1" s="55" t="s">
        <v>145</v>
      </c>
      <c r="B1" s="55"/>
      <c r="C1" s="55"/>
      <c r="D1" s="55"/>
      <c r="E1" s="55"/>
      <c r="F1" s="55"/>
      <c r="G1" s="55"/>
      <c r="H1" s="55"/>
      <c r="I1" s="55"/>
    </row>
    <row r="2" spans="1:9" ht="24" x14ac:dyDescent="0.55000000000000004">
      <c r="A2" s="55" t="s">
        <v>143</v>
      </c>
      <c r="B2" s="55"/>
      <c r="C2" s="55"/>
      <c r="D2" s="55"/>
      <c r="E2" s="55"/>
      <c r="F2" s="55"/>
      <c r="G2" s="55"/>
      <c r="H2" s="55"/>
      <c r="I2" s="55"/>
    </row>
    <row r="3" spans="1:9" ht="24" x14ac:dyDescent="0.55000000000000004">
      <c r="A3" s="57" t="s">
        <v>401</v>
      </c>
      <c r="B3" s="59"/>
      <c r="C3" s="58"/>
      <c r="D3" s="21"/>
      <c r="E3" s="21"/>
      <c r="F3" s="21"/>
      <c r="G3" s="21"/>
      <c r="H3" s="21"/>
      <c r="I3" s="21"/>
    </row>
    <row r="4" spans="1:9" ht="24" x14ac:dyDescent="0.55000000000000004">
      <c r="A4" s="56" t="s">
        <v>398</v>
      </c>
      <c r="B4" s="56"/>
      <c r="C4" s="56"/>
      <c r="D4" s="56"/>
      <c r="E4" s="56"/>
      <c r="F4" s="56"/>
      <c r="G4" s="56"/>
      <c r="H4" s="56"/>
      <c r="I4" s="56"/>
    </row>
    <row r="5" spans="1:9" ht="24" x14ac:dyDescent="0.55000000000000004">
      <c r="A5" s="42" t="s">
        <v>0</v>
      </c>
      <c r="B5" s="43" t="s">
        <v>151</v>
      </c>
      <c r="C5" s="42" t="s">
        <v>2</v>
      </c>
      <c r="D5" s="42">
        <v>0</v>
      </c>
      <c r="E5" s="42">
        <v>1</v>
      </c>
      <c r="F5" s="42">
        <v>2</v>
      </c>
      <c r="G5" s="42">
        <v>3</v>
      </c>
      <c r="H5" s="42" t="s">
        <v>3</v>
      </c>
      <c r="I5" s="42" t="s">
        <v>4</v>
      </c>
    </row>
    <row r="6" spans="1:9" s="54" customFormat="1" ht="24" x14ac:dyDescent="0.55000000000000004">
      <c r="A6" s="3" t="s">
        <v>9</v>
      </c>
      <c r="B6" s="14" t="s">
        <v>10</v>
      </c>
      <c r="C6" s="2">
        <v>1</v>
      </c>
      <c r="D6" s="2">
        <v>0</v>
      </c>
      <c r="E6" s="2">
        <v>0</v>
      </c>
      <c r="F6" s="2">
        <v>181</v>
      </c>
      <c r="G6" s="2">
        <v>451</v>
      </c>
      <c r="H6" s="2">
        <v>632</v>
      </c>
      <c r="I6" s="4">
        <f t="shared" ref="I6:I12" si="0">($D$5*D6+$E$5*E6+$F$5*F6+$G$5*G6)/H6</f>
        <v>2.7136075949367089</v>
      </c>
    </row>
    <row r="7" spans="1:9" s="54" customFormat="1" ht="24" x14ac:dyDescent="0.55000000000000004">
      <c r="A7" s="3" t="s">
        <v>11</v>
      </c>
      <c r="B7" s="14" t="s">
        <v>12</v>
      </c>
      <c r="C7" s="2">
        <v>1.5</v>
      </c>
      <c r="D7" s="2">
        <v>0</v>
      </c>
      <c r="E7" s="2">
        <v>0</v>
      </c>
      <c r="F7" s="2">
        <v>62</v>
      </c>
      <c r="G7" s="2">
        <v>438</v>
      </c>
      <c r="H7" s="2">
        <v>502</v>
      </c>
      <c r="I7" s="4">
        <f t="shared" si="0"/>
        <v>2.8645418326693228</v>
      </c>
    </row>
    <row r="8" spans="1:9" s="54" customFormat="1" ht="24" x14ac:dyDescent="0.55000000000000004">
      <c r="A8" s="3" t="s">
        <v>13</v>
      </c>
      <c r="B8" s="14" t="s">
        <v>12</v>
      </c>
      <c r="C8" s="2">
        <v>2</v>
      </c>
      <c r="D8" s="2">
        <v>0</v>
      </c>
      <c r="E8" s="2">
        <v>0</v>
      </c>
      <c r="F8" s="2">
        <v>0</v>
      </c>
      <c r="G8" s="2">
        <v>63</v>
      </c>
      <c r="H8" s="2">
        <v>63</v>
      </c>
      <c r="I8" s="4">
        <f t="shared" si="0"/>
        <v>3</v>
      </c>
    </row>
    <row r="9" spans="1:9" s="54" customFormat="1" ht="24" x14ac:dyDescent="0.55000000000000004">
      <c r="A9" s="3" t="s">
        <v>78</v>
      </c>
      <c r="B9" s="14" t="s">
        <v>10</v>
      </c>
      <c r="C9" s="2">
        <v>1</v>
      </c>
      <c r="D9" s="2">
        <v>2</v>
      </c>
      <c r="E9" s="2">
        <v>3</v>
      </c>
      <c r="F9" s="2">
        <v>153</v>
      </c>
      <c r="G9" s="2">
        <v>474</v>
      </c>
      <c r="H9" s="2">
        <v>632</v>
      </c>
      <c r="I9" s="4">
        <f t="shared" si="0"/>
        <v>2.7389240506329116</v>
      </c>
    </row>
    <row r="10" spans="1:9" s="54" customFormat="1" ht="24" x14ac:dyDescent="0.55000000000000004">
      <c r="A10" s="3" t="s">
        <v>79</v>
      </c>
      <c r="B10" s="14" t="s">
        <v>80</v>
      </c>
      <c r="C10" s="2">
        <v>0.5</v>
      </c>
      <c r="D10" s="2">
        <v>0</v>
      </c>
      <c r="E10" s="2">
        <v>0</v>
      </c>
      <c r="F10" s="2">
        <v>2</v>
      </c>
      <c r="G10" s="2">
        <v>60</v>
      </c>
      <c r="H10" s="2">
        <v>62</v>
      </c>
      <c r="I10" s="4">
        <f t="shared" si="0"/>
        <v>2.967741935483871</v>
      </c>
    </row>
    <row r="11" spans="1:9" s="54" customFormat="1" ht="24" x14ac:dyDescent="0.55000000000000004">
      <c r="A11" s="3" t="s">
        <v>81</v>
      </c>
      <c r="B11" s="14" t="s">
        <v>82</v>
      </c>
      <c r="C11" s="2">
        <v>1.5</v>
      </c>
      <c r="D11" s="2">
        <v>0</v>
      </c>
      <c r="E11" s="2">
        <v>0</v>
      </c>
      <c r="F11" s="2">
        <v>27</v>
      </c>
      <c r="G11" s="2">
        <v>476</v>
      </c>
      <c r="H11" s="2">
        <v>503</v>
      </c>
      <c r="I11" s="4">
        <f t="shared" si="0"/>
        <v>2.9463220675944335</v>
      </c>
    </row>
    <row r="12" spans="1:9" s="54" customFormat="1" ht="24" x14ac:dyDescent="0.55000000000000004">
      <c r="A12" s="3" t="s">
        <v>83</v>
      </c>
      <c r="B12" s="14" t="s">
        <v>12</v>
      </c>
      <c r="C12" s="2">
        <v>2</v>
      </c>
      <c r="D12" s="2">
        <v>1</v>
      </c>
      <c r="E12" s="2">
        <v>0</v>
      </c>
      <c r="F12" s="2">
        <v>0</v>
      </c>
      <c r="G12" s="2">
        <v>61</v>
      </c>
      <c r="H12" s="2">
        <v>62</v>
      </c>
      <c r="I12" s="4">
        <f t="shared" si="0"/>
        <v>2.9516129032258065</v>
      </c>
    </row>
    <row r="13" spans="1:9" ht="24" x14ac:dyDescent="0.55000000000000004">
      <c r="A13" s="26"/>
      <c r="B13" s="60" t="s">
        <v>3</v>
      </c>
      <c r="C13" s="2">
        <f>SUM(C6:C12)</f>
        <v>9.5</v>
      </c>
      <c r="D13" s="2">
        <f t="shared" ref="D13:H13" si="1">SUM(D6:D12)</f>
        <v>3</v>
      </c>
      <c r="E13" s="2">
        <f t="shared" si="1"/>
        <v>3</v>
      </c>
      <c r="F13" s="2">
        <f t="shared" si="1"/>
        <v>425</v>
      </c>
      <c r="G13" s="2">
        <f t="shared" si="1"/>
        <v>2023</v>
      </c>
      <c r="H13" s="2">
        <f t="shared" si="1"/>
        <v>2456</v>
      </c>
      <c r="I13" s="12"/>
    </row>
    <row r="14" spans="1:9" ht="24" x14ac:dyDescent="0.55000000000000004">
      <c r="A14" s="28"/>
      <c r="B14" s="30" t="s">
        <v>147</v>
      </c>
      <c r="C14" s="31"/>
      <c r="D14" s="4">
        <f>D13*100/$H$13</f>
        <v>0.12214983713355049</v>
      </c>
      <c r="E14" s="4">
        <f t="shared" ref="E14:H14" si="2">E13*100/$H$13</f>
        <v>0.12214983713355049</v>
      </c>
      <c r="F14" s="4">
        <f t="shared" si="2"/>
        <v>17.304560260586321</v>
      </c>
      <c r="G14" s="4">
        <f t="shared" si="2"/>
        <v>82.369706840390876</v>
      </c>
      <c r="H14" s="34">
        <f t="shared" si="2"/>
        <v>100</v>
      </c>
      <c r="I14" s="12"/>
    </row>
    <row r="15" spans="1:9" ht="24" x14ac:dyDescent="0.55000000000000004">
      <c r="A15" s="26"/>
      <c r="B15" s="60" t="s">
        <v>4</v>
      </c>
      <c r="C15" s="27"/>
      <c r="D15" s="5"/>
      <c r="E15" s="5"/>
      <c r="F15" s="5"/>
      <c r="G15" s="5"/>
      <c r="H15" s="5"/>
      <c r="I15" s="13">
        <f>(D13*D5+E13*E5+F13*F5+G13*G5)/H13</f>
        <v>2.8184039087947883</v>
      </c>
    </row>
    <row r="16" spans="1:9" ht="24" x14ac:dyDescent="0.55000000000000004">
      <c r="A16" s="29"/>
      <c r="B16" s="32"/>
      <c r="C16" s="29"/>
      <c r="D16" s="8"/>
      <c r="E16" s="10"/>
      <c r="F16" s="10"/>
      <c r="G16" s="10"/>
      <c r="H16" s="10"/>
      <c r="I16" s="10"/>
    </row>
    <row r="18" spans="1:9" ht="24" x14ac:dyDescent="0.55000000000000004">
      <c r="A18" s="57" t="s">
        <v>401</v>
      </c>
      <c r="B18" s="59"/>
      <c r="C18" s="58"/>
      <c r="D18" s="21"/>
      <c r="E18" s="21"/>
      <c r="F18" s="21"/>
      <c r="G18" s="21"/>
      <c r="H18" s="21"/>
      <c r="I18" s="21"/>
    </row>
    <row r="19" spans="1:9" ht="24" x14ac:dyDescent="0.55000000000000004">
      <c r="A19" s="56" t="s">
        <v>399</v>
      </c>
      <c r="B19" s="56"/>
      <c r="C19" s="56"/>
      <c r="D19" s="56"/>
      <c r="E19" s="56"/>
      <c r="F19" s="56"/>
      <c r="G19" s="56"/>
      <c r="H19" s="56"/>
      <c r="I19" s="56"/>
    </row>
    <row r="20" spans="1:9" ht="24" x14ac:dyDescent="0.55000000000000004">
      <c r="A20" s="42" t="s">
        <v>0</v>
      </c>
      <c r="B20" s="43" t="s">
        <v>151</v>
      </c>
      <c r="C20" s="42" t="s">
        <v>2</v>
      </c>
      <c r="D20" s="42">
        <v>0</v>
      </c>
      <c r="E20" s="42">
        <v>1</v>
      </c>
      <c r="F20" s="42">
        <v>2</v>
      </c>
      <c r="G20" s="42">
        <v>3</v>
      </c>
      <c r="H20" s="42" t="s">
        <v>3</v>
      </c>
      <c r="I20" s="42" t="s">
        <v>4</v>
      </c>
    </row>
    <row r="21" spans="1:9" ht="24" x14ac:dyDescent="0.55000000000000004">
      <c r="A21" s="3" t="s">
        <v>162</v>
      </c>
      <c r="B21" s="14" t="s">
        <v>163</v>
      </c>
      <c r="C21" s="2">
        <v>1</v>
      </c>
      <c r="D21" s="2">
        <v>0</v>
      </c>
      <c r="E21" s="2">
        <v>0</v>
      </c>
      <c r="F21" s="2">
        <v>0</v>
      </c>
      <c r="G21" s="2">
        <v>26</v>
      </c>
      <c r="H21" s="2">
        <v>26</v>
      </c>
      <c r="I21" s="4">
        <f t="shared" ref="I21:I29" si="3">($D$5*D21+$E$5*E21+$F$5*F21+$G$5*G21)/H21</f>
        <v>3</v>
      </c>
    </row>
    <row r="22" spans="1:9" ht="24" x14ac:dyDescent="0.55000000000000004">
      <c r="A22" s="3" t="s">
        <v>164</v>
      </c>
      <c r="B22" s="14" t="s">
        <v>80</v>
      </c>
      <c r="C22" s="2">
        <v>0.5</v>
      </c>
      <c r="D22" s="2">
        <v>0</v>
      </c>
      <c r="E22" s="2">
        <v>3</v>
      </c>
      <c r="F22" s="2">
        <v>33</v>
      </c>
      <c r="G22" s="2">
        <v>62</v>
      </c>
      <c r="H22" s="2">
        <v>98</v>
      </c>
      <c r="I22" s="4">
        <f t="shared" si="3"/>
        <v>2.6020408163265305</v>
      </c>
    </row>
    <row r="23" spans="1:9" ht="24" x14ac:dyDescent="0.55000000000000004">
      <c r="A23" s="3" t="s">
        <v>165</v>
      </c>
      <c r="B23" s="14" t="s">
        <v>166</v>
      </c>
      <c r="C23" s="2">
        <v>1</v>
      </c>
      <c r="D23" s="2">
        <v>0</v>
      </c>
      <c r="E23" s="2">
        <v>1</v>
      </c>
      <c r="F23" s="2">
        <v>202</v>
      </c>
      <c r="G23" s="2">
        <v>395</v>
      </c>
      <c r="H23" s="2">
        <v>598</v>
      </c>
      <c r="I23" s="4">
        <f t="shared" si="3"/>
        <v>2.6588628762541804</v>
      </c>
    </row>
    <row r="24" spans="1:9" ht="24" x14ac:dyDescent="0.55000000000000004">
      <c r="A24" s="3" t="s">
        <v>167</v>
      </c>
      <c r="B24" s="14" t="s">
        <v>12</v>
      </c>
      <c r="C24" s="2">
        <v>1.5</v>
      </c>
      <c r="D24" s="2">
        <v>1</v>
      </c>
      <c r="E24" s="2">
        <v>0</v>
      </c>
      <c r="F24" s="2">
        <v>73</v>
      </c>
      <c r="G24" s="2">
        <v>387</v>
      </c>
      <c r="H24" s="2">
        <v>461</v>
      </c>
      <c r="I24" s="4">
        <f t="shared" si="3"/>
        <v>2.8351409978308024</v>
      </c>
    </row>
    <row r="25" spans="1:9" ht="24" x14ac:dyDescent="0.55000000000000004">
      <c r="A25" s="3" t="s">
        <v>168</v>
      </c>
      <c r="B25" s="14" t="s">
        <v>12</v>
      </c>
      <c r="C25" s="2">
        <v>2</v>
      </c>
      <c r="D25" s="2">
        <v>0</v>
      </c>
      <c r="E25" s="2">
        <v>0</v>
      </c>
      <c r="F25" s="2">
        <v>0</v>
      </c>
      <c r="G25" s="2">
        <v>98</v>
      </c>
      <c r="H25" s="2">
        <v>98</v>
      </c>
      <c r="I25" s="4">
        <f t="shared" si="3"/>
        <v>3</v>
      </c>
    </row>
    <row r="26" spans="1:9" ht="24" x14ac:dyDescent="0.55000000000000004">
      <c r="A26" s="3" t="s">
        <v>228</v>
      </c>
      <c r="B26" s="14" t="s">
        <v>10</v>
      </c>
      <c r="C26" s="2">
        <v>1</v>
      </c>
      <c r="D26" s="2">
        <v>0</v>
      </c>
      <c r="E26" s="2">
        <v>5</v>
      </c>
      <c r="F26" s="2">
        <v>213</v>
      </c>
      <c r="G26" s="2">
        <v>380</v>
      </c>
      <c r="H26" s="2">
        <v>598</v>
      </c>
      <c r="I26" s="4">
        <f t="shared" si="3"/>
        <v>2.6270903010033444</v>
      </c>
    </row>
    <row r="27" spans="1:9" ht="24" x14ac:dyDescent="0.55000000000000004">
      <c r="A27" s="3" t="s">
        <v>229</v>
      </c>
      <c r="B27" s="14" t="s">
        <v>230</v>
      </c>
      <c r="C27" s="2">
        <v>1.5</v>
      </c>
      <c r="D27" s="2">
        <v>2</v>
      </c>
      <c r="E27" s="2">
        <v>6</v>
      </c>
      <c r="F27" s="2">
        <v>81</v>
      </c>
      <c r="G27" s="2">
        <v>372</v>
      </c>
      <c r="H27" s="2">
        <v>461</v>
      </c>
      <c r="I27" s="4">
        <f t="shared" si="3"/>
        <v>2.7852494577006506</v>
      </c>
    </row>
    <row r="28" spans="1:9" ht="24" x14ac:dyDescent="0.55000000000000004">
      <c r="A28" s="3" t="s">
        <v>231</v>
      </c>
      <c r="B28" s="14" t="s">
        <v>232</v>
      </c>
      <c r="C28" s="2">
        <v>0.5</v>
      </c>
      <c r="D28" s="2">
        <v>0</v>
      </c>
      <c r="E28" s="2">
        <v>0</v>
      </c>
      <c r="F28" s="2">
        <v>0</v>
      </c>
      <c r="G28" s="2">
        <v>98</v>
      </c>
      <c r="H28" s="2">
        <v>98</v>
      </c>
      <c r="I28" s="4">
        <f t="shared" si="3"/>
        <v>3</v>
      </c>
    </row>
    <row r="29" spans="1:9" ht="24" x14ac:dyDescent="0.55000000000000004">
      <c r="A29" s="3" t="s">
        <v>233</v>
      </c>
      <c r="B29" s="14" t="s">
        <v>230</v>
      </c>
      <c r="C29" s="2">
        <v>2</v>
      </c>
      <c r="D29" s="2">
        <v>0</v>
      </c>
      <c r="E29" s="2">
        <v>0</v>
      </c>
      <c r="F29" s="2">
        <v>0</v>
      </c>
      <c r="G29" s="2">
        <v>98</v>
      </c>
      <c r="H29" s="2">
        <v>98</v>
      </c>
      <c r="I29" s="4">
        <f t="shared" si="3"/>
        <v>3</v>
      </c>
    </row>
    <row r="30" spans="1:9" ht="24" x14ac:dyDescent="0.55000000000000004">
      <c r="A30" s="26"/>
      <c r="B30" s="60" t="s">
        <v>3</v>
      </c>
      <c r="C30" s="2">
        <f>SUM(C21:C29)</f>
        <v>11</v>
      </c>
      <c r="D30" s="2">
        <f t="shared" ref="D30:H30" si="4">SUM(D21:D29)</f>
        <v>3</v>
      </c>
      <c r="E30" s="2">
        <f t="shared" si="4"/>
        <v>15</v>
      </c>
      <c r="F30" s="2">
        <f t="shared" si="4"/>
        <v>602</v>
      </c>
      <c r="G30" s="2">
        <f t="shared" si="4"/>
        <v>1916</v>
      </c>
      <c r="H30" s="2">
        <f t="shared" si="4"/>
        <v>2536</v>
      </c>
      <c r="I30" s="12"/>
    </row>
    <row r="31" spans="1:9" ht="24" x14ac:dyDescent="0.55000000000000004">
      <c r="A31" s="28"/>
      <c r="B31" s="30" t="s">
        <v>147</v>
      </c>
      <c r="C31" s="31"/>
      <c r="D31" s="4">
        <f>D30*100/$H$30</f>
        <v>0.11829652996845426</v>
      </c>
      <c r="E31" s="4">
        <f t="shared" ref="E31:H31" si="5">E30*100/$H$30</f>
        <v>0.59148264984227128</v>
      </c>
      <c r="F31" s="4">
        <f t="shared" si="5"/>
        <v>23.738170347003155</v>
      </c>
      <c r="G31" s="4">
        <f t="shared" si="5"/>
        <v>75.552050473186114</v>
      </c>
      <c r="H31" s="4">
        <f t="shared" si="5"/>
        <v>100</v>
      </c>
      <c r="I31" s="12"/>
    </row>
    <row r="32" spans="1:9" ht="24" x14ac:dyDescent="0.55000000000000004">
      <c r="A32" s="26"/>
      <c r="B32" s="60" t="s">
        <v>4</v>
      </c>
      <c r="C32" s="27"/>
      <c r="D32" s="5"/>
      <c r="E32" s="5"/>
      <c r="F32" s="5"/>
      <c r="G32" s="5"/>
      <c r="H32" s="5"/>
      <c r="I32" s="13">
        <f>(D30*D20+E30*E20+F30*F20+G30*G20)/H30</f>
        <v>2.7472397476340693</v>
      </c>
    </row>
    <row r="33" spans="1:9" ht="24" x14ac:dyDescent="0.55000000000000004">
      <c r="A33" s="29"/>
      <c r="B33" s="32"/>
      <c r="C33" s="29"/>
      <c r="D33" s="8"/>
      <c r="E33" s="10"/>
      <c r="F33" s="10"/>
      <c r="G33" s="10"/>
      <c r="H33" s="10"/>
      <c r="I33" s="10"/>
    </row>
    <row r="34" spans="1:9" ht="24" x14ac:dyDescent="0.55000000000000004">
      <c r="A34" s="57" t="s">
        <v>401</v>
      </c>
      <c r="B34" s="59"/>
      <c r="C34" s="58"/>
      <c r="D34" s="21"/>
      <c r="E34" s="21"/>
      <c r="F34" s="21"/>
      <c r="G34" s="21"/>
      <c r="H34" s="21"/>
      <c r="I34" s="21"/>
    </row>
    <row r="35" spans="1:9" ht="24" x14ac:dyDescent="0.55000000000000004">
      <c r="A35" s="56" t="s">
        <v>400</v>
      </c>
      <c r="B35" s="56"/>
      <c r="C35" s="56"/>
      <c r="D35" s="56"/>
      <c r="E35" s="56"/>
      <c r="F35" s="56"/>
      <c r="G35" s="56"/>
      <c r="H35" s="56"/>
      <c r="I35" s="56"/>
    </row>
    <row r="36" spans="1:9" ht="24" x14ac:dyDescent="0.55000000000000004">
      <c r="A36" s="42" t="s">
        <v>0</v>
      </c>
      <c r="B36" s="43" t="s">
        <v>151</v>
      </c>
      <c r="C36" s="42" t="s">
        <v>2</v>
      </c>
      <c r="D36" s="42">
        <v>0</v>
      </c>
      <c r="E36" s="42">
        <v>1</v>
      </c>
      <c r="F36" s="42">
        <v>2</v>
      </c>
      <c r="G36" s="42">
        <v>3</v>
      </c>
      <c r="H36" s="42" t="s">
        <v>3</v>
      </c>
      <c r="I36" s="42" t="s">
        <v>4</v>
      </c>
    </row>
    <row r="37" spans="1:9" ht="24" x14ac:dyDescent="0.55000000000000004">
      <c r="A37" s="3" t="s">
        <v>293</v>
      </c>
      <c r="B37" s="14" t="s">
        <v>294</v>
      </c>
      <c r="C37" s="49">
        <v>1</v>
      </c>
      <c r="D37" s="49">
        <v>0</v>
      </c>
      <c r="E37" s="49">
        <v>0</v>
      </c>
      <c r="F37" s="49">
        <v>80</v>
      </c>
      <c r="G37" s="49">
        <v>439</v>
      </c>
      <c r="H37" s="49">
        <v>520</v>
      </c>
      <c r="I37" s="4">
        <f t="shared" ref="I37:I41" si="6">($D$5*D37+$E$5*E37+$F$5*F37+$G$5*G37)/H37</f>
        <v>2.8403846153846155</v>
      </c>
    </row>
    <row r="38" spans="1:9" ht="24" x14ac:dyDescent="0.55000000000000004">
      <c r="A38" s="3" t="s">
        <v>295</v>
      </c>
      <c r="B38" s="14" t="s">
        <v>296</v>
      </c>
      <c r="C38" s="49">
        <v>1.5</v>
      </c>
      <c r="D38" s="49">
        <v>0</v>
      </c>
      <c r="E38" s="49">
        <v>0</v>
      </c>
      <c r="F38" s="49">
        <v>46</v>
      </c>
      <c r="G38" s="49">
        <v>405</v>
      </c>
      <c r="H38" s="49">
        <v>451</v>
      </c>
      <c r="I38" s="4">
        <f t="shared" si="6"/>
        <v>2.8980044345898004</v>
      </c>
    </row>
    <row r="39" spans="1:9" ht="24" x14ac:dyDescent="0.55000000000000004">
      <c r="A39" s="3" t="s">
        <v>345</v>
      </c>
      <c r="B39" s="14" t="s">
        <v>346</v>
      </c>
      <c r="C39" s="49">
        <v>1.5</v>
      </c>
      <c r="D39" s="49">
        <v>0</v>
      </c>
      <c r="E39" s="49">
        <v>0</v>
      </c>
      <c r="F39" s="49">
        <v>0</v>
      </c>
      <c r="G39" s="49">
        <v>28</v>
      </c>
      <c r="H39" s="49">
        <v>28</v>
      </c>
      <c r="I39" s="4">
        <f t="shared" si="6"/>
        <v>3</v>
      </c>
    </row>
    <row r="40" spans="1:9" ht="24" x14ac:dyDescent="0.55000000000000004">
      <c r="A40" s="3" t="s">
        <v>347</v>
      </c>
      <c r="B40" s="14" t="s">
        <v>348</v>
      </c>
      <c r="C40" s="49">
        <v>1</v>
      </c>
      <c r="D40" s="49">
        <v>0</v>
      </c>
      <c r="E40" s="49">
        <v>0</v>
      </c>
      <c r="F40" s="49">
        <v>88</v>
      </c>
      <c r="G40" s="49">
        <v>432</v>
      </c>
      <c r="H40" s="49">
        <v>520</v>
      </c>
      <c r="I40" s="4">
        <f t="shared" si="6"/>
        <v>2.8307692307692309</v>
      </c>
    </row>
    <row r="41" spans="1:9" ht="24" x14ac:dyDescent="0.55000000000000004">
      <c r="A41" s="3" t="s">
        <v>349</v>
      </c>
      <c r="B41" s="14" t="s">
        <v>350</v>
      </c>
      <c r="C41" s="49">
        <v>1.5</v>
      </c>
      <c r="D41" s="49">
        <v>0</v>
      </c>
      <c r="E41" s="49">
        <v>0</v>
      </c>
      <c r="F41" s="49">
        <v>86</v>
      </c>
      <c r="G41" s="49">
        <v>365</v>
      </c>
      <c r="H41" s="49">
        <v>451</v>
      </c>
      <c r="I41" s="4">
        <f t="shared" si="6"/>
        <v>2.8093126385809311</v>
      </c>
    </row>
    <row r="42" spans="1:9" ht="24" x14ac:dyDescent="0.55000000000000004">
      <c r="A42" s="26"/>
      <c r="B42" s="60" t="s">
        <v>3</v>
      </c>
      <c r="C42" s="2">
        <f>SUM(C37:C41)</f>
        <v>6.5</v>
      </c>
      <c r="D42" s="2">
        <f t="shared" ref="D42:G42" si="7">SUM(D37:D41)</f>
        <v>0</v>
      </c>
      <c r="E42" s="2">
        <f t="shared" si="7"/>
        <v>0</v>
      </c>
      <c r="F42" s="2">
        <f t="shared" si="7"/>
        <v>300</v>
      </c>
      <c r="G42" s="2">
        <f t="shared" si="7"/>
        <v>1669</v>
      </c>
      <c r="H42" s="2">
        <f>SUM(H37:H41)</f>
        <v>1970</v>
      </c>
      <c r="I42" s="12"/>
    </row>
    <row r="43" spans="1:9" ht="24" x14ac:dyDescent="0.55000000000000004">
      <c r="A43" s="28"/>
      <c r="B43" s="30" t="s">
        <v>147</v>
      </c>
      <c r="C43" s="31"/>
      <c r="D43" s="4">
        <f>D42*100/$H$42</f>
        <v>0</v>
      </c>
      <c r="E43" s="4">
        <f t="shared" ref="E43:H43" si="8">E42*100/$H$42</f>
        <v>0</v>
      </c>
      <c r="F43" s="4">
        <f t="shared" si="8"/>
        <v>15.228426395939087</v>
      </c>
      <c r="G43" s="4">
        <f t="shared" si="8"/>
        <v>84.720812182741113</v>
      </c>
      <c r="H43" s="4">
        <f t="shared" si="8"/>
        <v>100</v>
      </c>
      <c r="I43" s="12"/>
    </row>
    <row r="44" spans="1:9" ht="24" x14ac:dyDescent="0.55000000000000004">
      <c r="A44" s="26"/>
      <c r="B44" s="60" t="s">
        <v>4</v>
      </c>
      <c r="C44" s="27"/>
      <c r="D44" s="5"/>
      <c r="E44" s="5"/>
      <c r="F44" s="5"/>
      <c r="G44" s="5"/>
      <c r="H44" s="5"/>
      <c r="I44" s="13">
        <f>(D42*D36+E42*E36+F42*F36+G42*G36)/H42</f>
        <v>2.8461928934010152</v>
      </c>
    </row>
    <row r="45" spans="1:9" ht="24" x14ac:dyDescent="0.55000000000000004">
      <c r="A45" s="29"/>
      <c r="B45" s="32"/>
      <c r="C45" s="29"/>
      <c r="D45" s="8"/>
      <c r="E45" s="10"/>
      <c r="F45" s="10"/>
      <c r="G45" s="10"/>
      <c r="H45" s="10"/>
      <c r="I45" s="10"/>
    </row>
  </sheetData>
  <mergeCells count="5">
    <mergeCell ref="A1:I1"/>
    <mergeCell ref="A2:I2"/>
    <mergeCell ref="A4:I4"/>
    <mergeCell ref="A19:I19"/>
    <mergeCell ref="A35:I35"/>
  </mergeCells>
  <pageMargins left="0.7" right="0.36458333333333331" top="0.48958333333333331" bottom="0.57291666666666663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63939-F850-4887-9878-8A0D1CF185F0}">
  <dimension ref="A1:I93"/>
  <sheetViews>
    <sheetView view="pageLayout" topLeftCell="A88" zoomScaleNormal="100" workbookViewId="0">
      <selection activeCell="D96" sqref="D96"/>
    </sheetView>
  </sheetViews>
  <sheetFormatPr defaultRowHeight="12.75" x14ac:dyDescent="0.2"/>
  <cols>
    <col min="2" max="2" width="17.42578125" style="16" customWidth="1"/>
  </cols>
  <sheetData>
    <row r="1" spans="1:9" ht="24" x14ac:dyDescent="0.55000000000000004">
      <c r="A1" s="55" t="s">
        <v>402</v>
      </c>
      <c r="B1" s="55"/>
      <c r="C1" s="55"/>
      <c r="D1" s="55"/>
      <c r="E1" s="55"/>
      <c r="F1" s="55"/>
      <c r="G1" s="55"/>
      <c r="H1" s="55"/>
      <c r="I1" s="55"/>
    </row>
    <row r="2" spans="1:9" ht="24" x14ac:dyDescent="0.55000000000000004">
      <c r="A2" s="55" t="s">
        <v>143</v>
      </c>
      <c r="B2" s="55"/>
      <c r="C2" s="55"/>
      <c r="D2" s="55"/>
      <c r="E2" s="55"/>
      <c r="F2" s="55"/>
      <c r="G2" s="55"/>
      <c r="H2" s="55"/>
      <c r="I2" s="55"/>
    </row>
    <row r="3" spans="1:9" ht="24" x14ac:dyDescent="0.55000000000000004">
      <c r="A3" s="57" t="s">
        <v>402</v>
      </c>
      <c r="B3" s="59"/>
      <c r="C3" s="58"/>
      <c r="D3" s="21"/>
      <c r="E3" s="21"/>
      <c r="F3" s="21"/>
      <c r="G3" s="21"/>
      <c r="H3" s="21"/>
      <c r="I3" s="21"/>
    </row>
    <row r="4" spans="1:9" ht="24" x14ac:dyDescent="0.55000000000000004">
      <c r="A4" s="56" t="s">
        <v>398</v>
      </c>
      <c r="B4" s="56"/>
      <c r="C4" s="56"/>
      <c r="D4" s="56"/>
      <c r="E4" s="56"/>
      <c r="F4" s="56"/>
      <c r="G4" s="56"/>
      <c r="H4" s="56"/>
      <c r="I4" s="56"/>
    </row>
    <row r="5" spans="1:9" ht="24" x14ac:dyDescent="0.55000000000000004">
      <c r="A5" s="42" t="s">
        <v>0</v>
      </c>
      <c r="B5" s="43" t="s">
        <v>151</v>
      </c>
      <c r="C5" s="42" t="s">
        <v>2</v>
      </c>
      <c r="D5" s="42">
        <v>0</v>
      </c>
      <c r="E5" s="42">
        <v>1</v>
      </c>
      <c r="F5" s="42">
        <v>2</v>
      </c>
      <c r="G5" s="42">
        <v>3</v>
      </c>
      <c r="H5" s="42" t="s">
        <v>3</v>
      </c>
      <c r="I5" s="42" t="s">
        <v>4</v>
      </c>
    </row>
    <row r="6" spans="1:9" s="54" customFormat="1" ht="24" x14ac:dyDescent="0.55000000000000004">
      <c r="A6" s="3" t="s">
        <v>14</v>
      </c>
      <c r="B6" s="14" t="s">
        <v>15</v>
      </c>
      <c r="C6" s="2">
        <v>0.5</v>
      </c>
      <c r="D6" s="2">
        <v>0</v>
      </c>
      <c r="E6" s="2">
        <v>51</v>
      </c>
      <c r="F6" s="2">
        <v>40</v>
      </c>
      <c r="G6" s="2">
        <v>540</v>
      </c>
      <c r="H6" s="2">
        <v>631</v>
      </c>
      <c r="I6" s="4">
        <f t="shared" ref="I6:I25" si="0">($D$5*D6+$E$5*E6+$F$5*F6+$G$5*G6)/H6</f>
        <v>2.7749603803486531</v>
      </c>
    </row>
    <row r="7" spans="1:9" s="54" customFormat="1" ht="24" x14ac:dyDescent="0.55000000000000004">
      <c r="A7" s="3" t="s">
        <v>16</v>
      </c>
      <c r="B7" s="14" t="s">
        <v>17</v>
      </c>
      <c r="C7" s="2">
        <v>1.5</v>
      </c>
      <c r="D7" s="2">
        <v>0</v>
      </c>
      <c r="E7" s="2">
        <v>0</v>
      </c>
      <c r="F7" s="2">
        <v>0</v>
      </c>
      <c r="G7" s="2">
        <v>1</v>
      </c>
      <c r="H7" s="2">
        <v>1</v>
      </c>
      <c r="I7" s="4">
        <f t="shared" si="0"/>
        <v>3</v>
      </c>
    </row>
    <row r="8" spans="1:9" s="54" customFormat="1" ht="24" x14ac:dyDescent="0.55000000000000004">
      <c r="A8" s="3" t="s">
        <v>18</v>
      </c>
      <c r="B8" s="14" t="s">
        <v>19</v>
      </c>
      <c r="C8" s="2">
        <v>1</v>
      </c>
      <c r="D8" s="2">
        <v>0</v>
      </c>
      <c r="E8" s="2">
        <v>12</v>
      </c>
      <c r="F8" s="2">
        <v>10</v>
      </c>
      <c r="G8" s="2">
        <v>609</v>
      </c>
      <c r="H8" s="2">
        <v>631</v>
      </c>
      <c r="I8" s="4">
        <f t="shared" si="0"/>
        <v>2.9461172741679875</v>
      </c>
    </row>
    <row r="9" spans="1:9" s="54" customFormat="1" ht="24" x14ac:dyDescent="0.55000000000000004">
      <c r="A9" s="3" t="s">
        <v>20</v>
      </c>
      <c r="B9" s="14" t="s">
        <v>21</v>
      </c>
      <c r="C9" s="2">
        <v>2</v>
      </c>
      <c r="D9" s="2">
        <v>0</v>
      </c>
      <c r="E9" s="2">
        <v>0</v>
      </c>
      <c r="F9" s="2">
        <v>16</v>
      </c>
      <c r="G9" s="2">
        <v>428</v>
      </c>
      <c r="H9" s="2">
        <v>444</v>
      </c>
      <c r="I9" s="4">
        <f t="shared" si="0"/>
        <v>2.9639639639639639</v>
      </c>
    </row>
    <row r="10" spans="1:9" s="54" customFormat="1" ht="24" x14ac:dyDescent="0.55000000000000004">
      <c r="A10" s="3" t="s">
        <v>22</v>
      </c>
      <c r="B10" s="14" t="s">
        <v>23</v>
      </c>
      <c r="C10" s="2">
        <v>1.5</v>
      </c>
      <c r="D10" s="2">
        <v>0</v>
      </c>
      <c r="E10" s="2">
        <v>0</v>
      </c>
      <c r="F10" s="2">
        <v>2</v>
      </c>
      <c r="G10" s="2">
        <v>442</v>
      </c>
      <c r="H10" s="2">
        <v>444</v>
      </c>
      <c r="I10" s="4">
        <f t="shared" si="0"/>
        <v>2.9954954954954953</v>
      </c>
    </row>
    <row r="11" spans="1:9" s="54" customFormat="1" ht="24" x14ac:dyDescent="0.55000000000000004">
      <c r="A11" s="3" t="s">
        <v>24</v>
      </c>
      <c r="B11" s="14" t="s">
        <v>21</v>
      </c>
      <c r="C11" s="2">
        <v>2</v>
      </c>
      <c r="D11" s="2">
        <v>0</v>
      </c>
      <c r="E11" s="2">
        <v>1</v>
      </c>
      <c r="F11" s="2">
        <v>0</v>
      </c>
      <c r="G11" s="2">
        <v>62</v>
      </c>
      <c r="H11" s="2">
        <v>63</v>
      </c>
      <c r="I11" s="4">
        <f t="shared" si="0"/>
        <v>2.9682539682539684</v>
      </c>
    </row>
    <row r="12" spans="1:9" s="54" customFormat="1" ht="24" x14ac:dyDescent="0.55000000000000004">
      <c r="A12" s="3" t="s">
        <v>25</v>
      </c>
      <c r="B12" s="14" t="s">
        <v>23</v>
      </c>
      <c r="C12" s="2">
        <v>1.5</v>
      </c>
      <c r="D12" s="2">
        <v>0</v>
      </c>
      <c r="E12" s="2">
        <v>0</v>
      </c>
      <c r="F12" s="2">
        <v>0</v>
      </c>
      <c r="G12" s="2">
        <v>63</v>
      </c>
      <c r="H12" s="2">
        <v>63</v>
      </c>
      <c r="I12" s="4">
        <f t="shared" si="0"/>
        <v>3</v>
      </c>
    </row>
    <row r="13" spans="1:9" s="54" customFormat="1" ht="24" x14ac:dyDescent="0.55000000000000004">
      <c r="A13" s="3" t="s">
        <v>26</v>
      </c>
      <c r="B13" s="14" t="s">
        <v>27</v>
      </c>
      <c r="C13" s="2">
        <v>1.5</v>
      </c>
      <c r="D13" s="2">
        <v>0</v>
      </c>
      <c r="E13" s="2">
        <v>8</v>
      </c>
      <c r="F13" s="2">
        <v>22</v>
      </c>
      <c r="G13" s="2">
        <v>412</v>
      </c>
      <c r="H13" s="2">
        <v>444</v>
      </c>
      <c r="I13" s="4">
        <f t="shared" si="0"/>
        <v>2.900900900900901</v>
      </c>
    </row>
    <row r="14" spans="1:9" s="54" customFormat="1" ht="24" x14ac:dyDescent="0.55000000000000004">
      <c r="A14" s="3" t="s">
        <v>28</v>
      </c>
      <c r="B14" s="14" t="s">
        <v>29</v>
      </c>
      <c r="C14" s="2">
        <v>1.5</v>
      </c>
      <c r="D14" s="2">
        <v>0</v>
      </c>
      <c r="E14" s="2">
        <v>0</v>
      </c>
      <c r="F14" s="2">
        <v>2</v>
      </c>
      <c r="G14" s="2">
        <v>61</v>
      </c>
      <c r="H14" s="2">
        <v>63</v>
      </c>
      <c r="I14" s="4">
        <f t="shared" si="0"/>
        <v>2.9682539682539684</v>
      </c>
    </row>
    <row r="15" spans="1:9" s="54" customFormat="1" ht="24" x14ac:dyDescent="0.55000000000000004">
      <c r="A15" s="3" t="s">
        <v>30</v>
      </c>
      <c r="B15" s="14" t="s">
        <v>150</v>
      </c>
      <c r="C15" s="2">
        <v>1</v>
      </c>
      <c r="D15" s="2">
        <v>0</v>
      </c>
      <c r="E15" s="2">
        <v>0</v>
      </c>
      <c r="F15" s="2">
        <v>0</v>
      </c>
      <c r="G15" s="2">
        <v>91</v>
      </c>
      <c r="H15" s="2">
        <v>91</v>
      </c>
      <c r="I15" s="4">
        <f t="shared" si="0"/>
        <v>3</v>
      </c>
    </row>
    <row r="16" spans="1:9" s="54" customFormat="1" ht="24" x14ac:dyDescent="0.55000000000000004">
      <c r="A16" s="3" t="s">
        <v>84</v>
      </c>
      <c r="B16" s="14" t="s">
        <v>85</v>
      </c>
      <c r="C16" s="2">
        <v>0.5</v>
      </c>
      <c r="D16" s="2">
        <v>1</v>
      </c>
      <c r="E16" s="2">
        <v>4</v>
      </c>
      <c r="F16" s="2">
        <v>10</v>
      </c>
      <c r="G16" s="2">
        <v>615</v>
      </c>
      <c r="H16" s="2">
        <v>630</v>
      </c>
      <c r="I16" s="4">
        <f t="shared" si="0"/>
        <v>2.9666666666666668</v>
      </c>
    </row>
    <row r="17" spans="1:9" s="54" customFormat="1" ht="24" x14ac:dyDescent="0.55000000000000004">
      <c r="A17" s="3" t="s">
        <v>86</v>
      </c>
      <c r="B17" s="14" t="s">
        <v>87</v>
      </c>
      <c r="C17" s="2">
        <v>1</v>
      </c>
      <c r="D17" s="2">
        <v>0</v>
      </c>
      <c r="E17" s="2">
        <v>2</v>
      </c>
      <c r="F17" s="2">
        <v>13</v>
      </c>
      <c r="G17" s="2">
        <v>555</v>
      </c>
      <c r="H17" s="2">
        <v>570</v>
      </c>
      <c r="I17" s="4">
        <f t="shared" si="0"/>
        <v>2.9701754385964914</v>
      </c>
    </row>
    <row r="18" spans="1:9" s="54" customFormat="1" ht="24" x14ac:dyDescent="0.55000000000000004">
      <c r="A18" s="3" t="s">
        <v>88</v>
      </c>
      <c r="B18" s="14" t="s">
        <v>21</v>
      </c>
      <c r="C18" s="2">
        <v>2</v>
      </c>
      <c r="D18" s="2">
        <v>1</v>
      </c>
      <c r="E18" s="2">
        <v>0</v>
      </c>
      <c r="F18" s="2">
        <v>1</v>
      </c>
      <c r="G18" s="2">
        <v>61</v>
      </c>
      <c r="H18" s="2">
        <v>63</v>
      </c>
      <c r="I18" s="4">
        <f t="shared" si="0"/>
        <v>2.9365079365079363</v>
      </c>
    </row>
    <row r="19" spans="1:9" s="54" customFormat="1" ht="24" x14ac:dyDescent="0.55000000000000004">
      <c r="A19" s="3" t="s">
        <v>89</v>
      </c>
      <c r="B19" s="14" t="s">
        <v>90</v>
      </c>
      <c r="C19" s="2">
        <v>2</v>
      </c>
      <c r="D19" s="2">
        <v>2</v>
      </c>
      <c r="E19" s="2">
        <v>0</v>
      </c>
      <c r="F19" s="2">
        <v>20</v>
      </c>
      <c r="G19" s="2">
        <v>422</v>
      </c>
      <c r="H19" s="2">
        <v>444</v>
      </c>
      <c r="I19" s="4">
        <f t="shared" si="0"/>
        <v>2.9414414414414414</v>
      </c>
    </row>
    <row r="20" spans="1:9" s="54" customFormat="1" ht="24" x14ac:dyDescent="0.55000000000000004">
      <c r="A20" s="3" t="s">
        <v>91</v>
      </c>
      <c r="B20" s="14" t="s">
        <v>23</v>
      </c>
      <c r="C20" s="2">
        <v>1.5</v>
      </c>
      <c r="D20" s="2">
        <v>0</v>
      </c>
      <c r="E20" s="2">
        <v>0</v>
      </c>
      <c r="F20" s="2">
        <v>1</v>
      </c>
      <c r="G20" s="2">
        <v>62</v>
      </c>
      <c r="H20" s="2">
        <v>63</v>
      </c>
      <c r="I20" s="4">
        <f t="shared" si="0"/>
        <v>2.9841269841269842</v>
      </c>
    </row>
    <row r="21" spans="1:9" s="54" customFormat="1" ht="24" x14ac:dyDescent="0.55000000000000004">
      <c r="A21" s="3" t="s">
        <v>92</v>
      </c>
      <c r="B21" s="14" t="s">
        <v>93</v>
      </c>
      <c r="C21" s="2">
        <v>1.5</v>
      </c>
      <c r="D21" s="2">
        <v>1</v>
      </c>
      <c r="E21" s="2">
        <v>0</v>
      </c>
      <c r="F21" s="2">
        <v>9</v>
      </c>
      <c r="G21" s="2">
        <v>434</v>
      </c>
      <c r="H21" s="2">
        <v>444</v>
      </c>
      <c r="I21" s="4">
        <f t="shared" si="0"/>
        <v>2.9729729729729728</v>
      </c>
    </row>
    <row r="22" spans="1:9" s="54" customFormat="1" ht="24" x14ac:dyDescent="0.55000000000000004">
      <c r="A22" s="3" t="s">
        <v>94</v>
      </c>
      <c r="B22" s="14" t="s">
        <v>95</v>
      </c>
      <c r="C22" s="2">
        <v>1.5</v>
      </c>
      <c r="D22" s="2">
        <v>0</v>
      </c>
      <c r="E22" s="2">
        <v>3</v>
      </c>
      <c r="F22" s="2">
        <v>0</v>
      </c>
      <c r="G22" s="2">
        <v>441</v>
      </c>
      <c r="H22" s="2">
        <v>444</v>
      </c>
      <c r="I22" s="4">
        <f t="shared" si="0"/>
        <v>2.9864864864864864</v>
      </c>
    </row>
    <row r="23" spans="1:9" s="54" customFormat="1" ht="24" x14ac:dyDescent="0.55000000000000004">
      <c r="A23" s="3" t="s">
        <v>96</v>
      </c>
      <c r="B23" s="14" t="s">
        <v>29</v>
      </c>
      <c r="C23" s="2">
        <v>1.5</v>
      </c>
      <c r="D23" s="2">
        <v>0</v>
      </c>
      <c r="E23" s="2">
        <v>0</v>
      </c>
      <c r="F23" s="2">
        <v>0</v>
      </c>
      <c r="G23" s="2">
        <v>63</v>
      </c>
      <c r="H23" s="2">
        <v>63</v>
      </c>
      <c r="I23" s="4">
        <f t="shared" si="0"/>
        <v>3</v>
      </c>
    </row>
    <row r="24" spans="1:9" s="54" customFormat="1" ht="24" x14ac:dyDescent="0.55000000000000004">
      <c r="A24" s="3" t="s">
        <v>97</v>
      </c>
      <c r="B24" s="14" t="s">
        <v>98</v>
      </c>
      <c r="C24" s="2">
        <v>1</v>
      </c>
      <c r="D24" s="2">
        <v>1</v>
      </c>
      <c r="E24" s="2">
        <v>0</v>
      </c>
      <c r="F24" s="2">
        <v>0</v>
      </c>
      <c r="G24" s="2">
        <v>61</v>
      </c>
      <c r="H24" s="2">
        <v>62</v>
      </c>
      <c r="I24" s="4">
        <f t="shared" si="0"/>
        <v>2.9516129032258065</v>
      </c>
    </row>
    <row r="25" spans="1:9" s="54" customFormat="1" ht="24" x14ac:dyDescent="0.55000000000000004">
      <c r="A25" s="3" t="s">
        <v>99</v>
      </c>
      <c r="B25" s="14" t="s">
        <v>100</v>
      </c>
      <c r="C25" s="2">
        <v>1</v>
      </c>
      <c r="D25" s="2">
        <v>0</v>
      </c>
      <c r="E25" s="2">
        <v>0</v>
      </c>
      <c r="F25" s="2">
        <v>0</v>
      </c>
      <c r="G25" s="2">
        <v>63</v>
      </c>
      <c r="H25" s="2">
        <v>63</v>
      </c>
      <c r="I25" s="4">
        <f t="shared" si="0"/>
        <v>3</v>
      </c>
    </row>
    <row r="26" spans="1:9" ht="24" x14ac:dyDescent="0.55000000000000004">
      <c r="A26" s="26"/>
      <c r="B26" s="60" t="s">
        <v>3</v>
      </c>
      <c r="C26" s="2">
        <f>SUM(C6:C25)</f>
        <v>27.5</v>
      </c>
      <c r="D26" s="2">
        <f>SUM(D6:D25)</f>
        <v>6</v>
      </c>
      <c r="E26" s="2">
        <f>SUM(E6:E25)</f>
        <v>81</v>
      </c>
      <c r="F26" s="2">
        <f>SUM(F6:F25)</f>
        <v>146</v>
      </c>
      <c r="G26" s="2">
        <f>SUM(G6:G25)</f>
        <v>5486</v>
      </c>
      <c r="H26" s="2">
        <f>SUM(H6:H25)</f>
        <v>5721</v>
      </c>
      <c r="I26" s="12"/>
    </row>
    <row r="27" spans="1:9" ht="24" x14ac:dyDescent="0.55000000000000004">
      <c r="A27" s="28"/>
      <c r="B27" s="30" t="s">
        <v>147</v>
      </c>
      <c r="C27" s="31"/>
      <c r="D27" s="4">
        <f>D26*100/$H$26</f>
        <v>0.10487676979549029</v>
      </c>
      <c r="E27" s="4">
        <f t="shared" ref="E27:H27" si="1">E26*100/$H$26</f>
        <v>1.4158363922391191</v>
      </c>
      <c r="F27" s="4">
        <f t="shared" si="1"/>
        <v>2.5520013983569307</v>
      </c>
      <c r="G27" s="4">
        <f t="shared" si="1"/>
        <v>95.892326516343303</v>
      </c>
      <c r="H27" s="34">
        <f t="shared" si="1"/>
        <v>100</v>
      </c>
      <c r="I27" s="12"/>
    </row>
    <row r="28" spans="1:9" ht="24" x14ac:dyDescent="0.55000000000000004">
      <c r="A28" s="26"/>
      <c r="B28" s="60" t="s">
        <v>4</v>
      </c>
      <c r="C28" s="27"/>
      <c r="D28" s="5"/>
      <c r="E28" s="5"/>
      <c r="F28" s="5"/>
      <c r="G28" s="5"/>
      <c r="H28" s="5"/>
      <c r="I28" s="13">
        <f>(D26*D5+E26*E5+F26*F5+G26*G5)/H26</f>
        <v>2.9419681873798287</v>
      </c>
    </row>
    <row r="29" spans="1:9" ht="24" x14ac:dyDescent="0.55000000000000004">
      <c r="A29" s="29"/>
      <c r="B29" s="32"/>
      <c r="C29" s="29"/>
      <c r="D29" s="8"/>
      <c r="E29" s="10"/>
      <c r="F29" s="10"/>
      <c r="G29" s="10"/>
      <c r="H29" s="10"/>
      <c r="I29" s="10"/>
    </row>
    <row r="37" spans="1:9" ht="24" x14ac:dyDescent="0.55000000000000004">
      <c r="A37" s="57" t="s">
        <v>402</v>
      </c>
      <c r="B37" s="59"/>
      <c r="C37" s="58"/>
      <c r="D37" s="21"/>
      <c r="E37" s="21"/>
      <c r="F37" s="21"/>
      <c r="G37" s="21"/>
      <c r="H37" s="21"/>
      <c r="I37" s="21"/>
    </row>
    <row r="38" spans="1:9" ht="24" x14ac:dyDescent="0.55000000000000004">
      <c r="A38" s="56" t="s">
        <v>399</v>
      </c>
      <c r="B38" s="56"/>
      <c r="C38" s="56"/>
      <c r="D38" s="56"/>
      <c r="E38" s="56"/>
      <c r="F38" s="56"/>
      <c r="G38" s="56"/>
      <c r="H38" s="56"/>
      <c r="I38" s="56"/>
    </row>
    <row r="39" spans="1:9" ht="24" x14ac:dyDescent="0.55000000000000004">
      <c r="A39" s="42" t="s">
        <v>0</v>
      </c>
      <c r="B39" s="43" t="s">
        <v>151</v>
      </c>
      <c r="C39" s="42" t="s">
        <v>2</v>
      </c>
      <c r="D39" s="42">
        <v>0</v>
      </c>
      <c r="E39" s="42">
        <v>1</v>
      </c>
      <c r="F39" s="42">
        <v>2</v>
      </c>
      <c r="G39" s="42">
        <v>3</v>
      </c>
      <c r="H39" s="42" t="s">
        <v>3</v>
      </c>
      <c r="I39" s="42" t="s">
        <v>4</v>
      </c>
    </row>
    <row r="40" spans="1:9" ht="24" x14ac:dyDescent="0.55000000000000004">
      <c r="A40" s="3" t="s">
        <v>169</v>
      </c>
      <c r="B40" s="3" t="s">
        <v>170</v>
      </c>
      <c r="C40" s="2">
        <v>1.5</v>
      </c>
      <c r="D40" s="2">
        <v>0</v>
      </c>
      <c r="E40" s="2">
        <v>0</v>
      </c>
      <c r="F40" s="2">
        <v>0</v>
      </c>
      <c r="G40" s="2">
        <v>98</v>
      </c>
      <c r="H40" s="2">
        <v>98</v>
      </c>
      <c r="I40" s="4">
        <f t="shared" ref="I40:I63" si="2">($D$5*D40+$E$5*E40+$F$5*F40+$G$5*G40)/H40</f>
        <v>3</v>
      </c>
    </row>
    <row r="41" spans="1:9" ht="24" x14ac:dyDescent="0.55000000000000004">
      <c r="A41" s="3" t="s">
        <v>171</v>
      </c>
      <c r="B41" s="3" t="s">
        <v>172</v>
      </c>
      <c r="C41" s="2">
        <v>0.5</v>
      </c>
      <c r="D41" s="2">
        <v>1</v>
      </c>
      <c r="E41" s="2">
        <v>51</v>
      </c>
      <c r="F41" s="2">
        <v>172</v>
      </c>
      <c r="G41" s="2">
        <v>374</v>
      </c>
      <c r="H41" s="2">
        <v>598</v>
      </c>
      <c r="I41" s="4">
        <f t="shared" si="2"/>
        <v>2.5367892976588631</v>
      </c>
    </row>
    <row r="42" spans="1:9" ht="24" x14ac:dyDescent="0.55000000000000004">
      <c r="A42" s="3" t="s">
        <v>173</v>
      </c>
      <c r="B42" s="3" t="s">
        <v>174</v>
      </c>
      <c r="C42" s="2">
        <v>2</v>
      </c>
      <c r="D42" s="2">
        <v>1</v>
      </c>
      <c r="E42" s="2">
        <v>0</v>
      </c>
      <c r="F42" s="2">
        <v>50</v>
      </c>
      <c r="G42" s="2">
        <v>377</v>
      </c>
      <c r="H42" s="2">
        <v>428</v>
      </c>
      <c r="I42" s="4">
        <f t="shared" si="2"/>
        <v>2.8761682242990654</v>
      </c>
    </row>
    <row r="43" spans="1:9" ht="24" x14ac:dyDescent="0.55000000000000004">
      <c r="A43" s="3" t="s">
        <v>175</v>
      </c>
      <c r="B43" s="3" t="s">
        <v>176</v>
      </c>
      <c r="C43" s="2">
        <v>1.5</v>
      </c>
      <c r="D43" s="2">
        <v>1</v>
      </c>
      <c r="E43" s="2">
        <v>2</v>
      </c>
      <c r="F43" s="2">
        <v>1</v>
      </c>
      <c r="G43" s="2">
        <v>424</v>
      </c>
      <c r="H43" s="2">
        <v>428</v>
      </c>
      <c r="I43" s="4">
        <f t="shared" si="2"/>
        <v>2.9813084112149535</v>
      </c>
    </row>
    <row r="44" spans="1:9" ht="24" x14ac:dyDescent="0.55000000000000004">
      <c r="A44" s="3" t="s">
        <v>177</v>
      </c>
      <c r="B44" s="3" t="s">
        <v>178</v>
      </c>
      <c r="C44" s="2">
        <v>1</v>
      </c>
      <c r="D44" s="2">
        <v>1</v>
      </c>
      <c r="E44" s="2">
        <v>0</v>
      </c>
      <c r="F44" s="2">
        <v>0</v>
      </c>
      <c r="G44" s="2">
        <v>399</v>
      </c>
      <c r="H44" s="2">
        <v>400</v>
      </c>
      <c r="I44" s="4">
        <f t="shared" si="2"/>
        <v>2.9925000000000002</v>
      </c>
    </row>
    <row r="45" spans="1:9" ht="24" x14ac:dyDescent="0.55000000000000004">
      <c r="A45" s="3" t="s">
        <v>179</v>
      </c>
      <c r="B45" s="3" t="s">
        <v>29</v>
      </c>
      <c r="C45" s="2">
        <v>1.5</v>
      </c>
      <c r="D45" s="2">
        <v>0</v>
      </c>
      <c r="E45" s="2">
        <v>0</v>
      </c>
      <c r="F45" s="2">
        <v>0</v>
      </c>
      <c r="G45" s="2">
        <v>98</v>
      </c>
      <c r="H45" s="2">
        <v>98</v>
      </c>
      <c r="I45" s="4">
        <f t="shared" si="2"/>
        <v>3</v>
      </c>
    </row>
    <row r="46" spans="1:9" ht="24" x14ac:dyDescent="0.55000000000000004">
      <c r="A46" s="3" t="s">
        <v>180</v>
      </c>
      <c r="B46" s="3" t="s">
        <v>23</v>
      </c>
      <c r="C46" s="2">
        <v>1.5</v>
      </c>
      <c r="D46" s="2">
        <v>0</v>
      </c>
      <c r="E46" s="2">
        <v>0</v>
      </c>
      <c r="F46" s="2">
        <v>5</v>
      </c>
      <c r="G46" s="2">
        <v>93</v>
      </c>
      <c r="H46" s="2">
        <v>98</v>
      </c>
      <c r="I46" s="4">
        <f t="shared" si="2"/>
        <v>2.9489795918367347</v>
      </c>
    </row>
    <row r="47" spans="1:9" ht="24" x14ac:dyDescent="0.55000000000000004">
      <c r="A47" s="3" t="s">
        <v>181</v>
      </c>
      <c r="B47" s="3" t="s">
        <v>21</v>
      </c>
      <c r="C47" s="2">
        <v>2</v>
      </c>
      <c r="D47" s="2">
        <v>0</v>
      </c>
      <c r="E47" s="2">
        <v>0</v>
      </c>
      <c r="F47" s="2">
        <v>8</v>
      </c>
      <c r="G47" s="2">
        <v>90</v>
      </c>
      <c r="H47" s="2">
        <v>98</v>
      </c>
      <c r="I47" s="4">
        <f t="shared" si="2"/>
        <v>2.9183673469387754</v>
      </c>
    </row>
    <row r="48" spans="1:9" ht="24" x14ac:dyDescent="0.55000000000000004">
      <c r="A48" s="3" t="s">
        <v>182</v>
      </c>
      <c r="B48" s="3" t="s">
        <v>183</v>
      </c>
      <c r="C48" s="2">
        <v>1</v>
      </c>
      <c r="D48" s="2">
        <v>0</v>
      </c>
      <c r="E48" s="2">
        <v>0</v>
      </c>
      <c r="F48" s="2">
        <v>0</v>
      </c>
      <c r="G48" s="2">
        <v>98</v>
      </c>
      <c r="H48" s="2">
        <v>98</v>
      </c>
      <c r="I48" s="4">
        <f t="shared" si="2"/>
        <v>3</v>
      </c>
    </row>
    <row r="49" spans="1:9" ht="24" x14ac:dyDescent="0.55000000000000004">
      <c r="A49" s="3" t="s">
        <v>184</v>
      </c>
      <c r="B49" s="3" t="s">
        <v>185</v>
      </c>
      <c r="C49" s="2">
        <v>1</v>
      </c>
      <c r="D49" s="2">
        <v>1</v>
      </c>
      <c r="E49" s="2">
        <v>3</v>
      </c>
      <c r="F49" s="2">
        <v>36</v>
      </c>
      <c r="G49" s="2">
        <v>460</v>
      </c>
      <c r="H49" s="2">
        <v>500</v>
      </c>
      <c r="I49" s="4">
        <f t="shared" si="2"/>
        <v>2.91</v>
      </c>
    </row>
    <row r="50" spans="1:9" ht="24" x14ac:dyDescent="0.55000000000000004">
      <c r="A50" s="3" t="s">
        <v>186</v>
      </c>
      <c r="B50" s="3" t="s">
        <v>187</v>
      </c>
      <c r="C50" s="2">
        <v>1.5</v>
      </c>
      <c r="D50" s="2">
        <v>0</v>
      </c>
      <c r="E50" s="2">
        <v>2</v>
      </c>
      <c r="F50" s="2">
        <v>52</v>
      </c>
      <c r="G50" s="2">
        <v>374</v>
      </c>
      <c r="H50" s="2">
        <v>428</v>
      </c>
      <c r="I50" s="4">
        <f t="shared" si="2"/>
        <v>2.8691588785046731</v>
      </c>
    </row>
    <row r="51" spans="1:9" ht="24" x14ac:dyDescent="0.55000000000000004">
      <c r="A51" s="3" t="s">
        <v>188</v>
      </c>
      <c r="B51" s="3" t="s">
        <v>189</v>
      </c>
      <c r="C51" s="2">
        <v>1</v>
      </c>
      <c r="D51" s="2">
        <v>0</v>
      </c>
      <c r="E51" s="2">
        <v>0</v>
      </c>
      <c r="F51" s="2">
        <v>0</v>
      </c>
      <c r="G51" s="2">
        <v>7</v>
      </c>
      <c r="H51" s="2">
        <v>7</v>
      </c>
      <c r="I51" s="4">
        <f t="shared" si="2"/>
        <v>3</v>
      </c>
    </row>
    <row r="52" spans="1:9" ht="24" x14ac:dyDescent="0.55000000000000004">
      <c r="A52" s="3" t="s">
        <v>190</v>
      </c>
      <c r="B52" s="3" t="s">
        <v>191</v>
      </c>
      <c r="C52" s="2">
        <v>1</v>
      </c>
      <c r="D52" s="2">
        <v>0</v>
      </c>
      <c r="E52" s="2">
        <v>0</v>
      </c>
      <c r="F52" s="2">
        <v>0</v>
      </c>
      <c r="G52" s="2">
        <v>22</v>
      </c>
      <c r="H52" s="2">
        <v>22</v>
      </c>
      <c r="I52" s="4">
        <f t="shared" si="2"/>
        <v>3</v>
      </c>
    </row>
    <row r="53" spans="1:9" ht="24" x14ac:dyDescent="0.55000000000000004">
      <c r="A53" s="3" t="s">
        <v>192</v>
      </c>
      <c r="B53" s="3" t="s">
        <v>193</v>
      </c>
      <c r="C53" s="2">
        <v>1</v>
      </c>
      <c r="D53" s="2">
        <v>0</v>
      </c>
      <c r="E53" s="2">
        <v>0</v>
      </c>
      <c r="F53" s="2">
        <v>0</v>
      </c>
      <c r="G53" s="2">
        <v>31</v>
      </c>
      <c r="H53" s="2">
        <v>31</v>
      </c>
      <c r="I53" s="4">
        <f t="shared" si="2"/>
        <v>3</v>
      </c>
    </row>
    <row r="54" spans="1:9" ht="24" x14ac:dyDescent="0.55000000000000004">
      <c r="A54" s="3" t="s">
        <v>207</v>
      </c>
      <c r="B54" s="3" t="s">
        <v>208</v>
      </c>
      <c r="C54" s="2">
        <v>1</v>
      </c>
      <c r="D54" s="2">
        <v>0</v>
      </c>
      <c r="E54" s="2">
        <v>0</v>
      </c>
      <c r="F54" s="2">
        <v>0</v>
      </c>
      <c r="G54" s="2">
        <v>28</v>
      </c>
      <c r="H54" s="2">
        <v>28</v>
      </c>
      <c r="I54" s="4">
        <f t="shared" si="2"/>
        <v>3</v>
      </c>
    </row>
    <row r="55" spans="1:9" ht="24" x14ac:dyDescent="0.55000000000000004">
      <c r="A55" s="3" t="s">
        <v>234</v>
      </c>
      <c r="B55" s="3" t="s">
        <v>235</v>
      </c>
      <c r="C55" s="2">
        <v>0.5</v>
      </c>
      <c r="D55" s="2">
        <v>1</v>
      </c>
      <c r="E55" s="2">
        <v>7</v>
      </c>
      <c r="F55" s="2">
        <v>176</v>
      </c>
      <c r="G55" s="2">
        <v>414</v>
      </c>
      <c r="H55" s="2">
        <v>598</v>
      </c>
      <c r="I55" s="4">
        <f t="shared" si="2"/>
        <v>2.6772575250836121</v>
      </c>
    </row>
    <row r="56" spans="1:9" ht="24" x14ac:dyDescent="0.55000000000000004">
      <c r="A56" s="3" t="s">
        <v>236</v>
      </c>
      <c r="B56" s="3" t="s">
        <v>237</v>
      </c>
      <c r="C56" s="2">
        <v>2</v>
      </c>
      <c r="D56" s="2">
        <v>1</v>
      </c>
      <c r="E56" s="2">
        <v>0</v>
      </c>
      <c r="F56" s="2">
        <v>11</v>
      </c>
      <c r="G56" s="2">
        <v>416</v>
      </c>
      <c r="H56" s="2">
        <v>428</v>
      </c>
      <c r="I56" s="4">
        <f t="shared" si="2"/>
        <v>2.9672897196261681</v>
      </c>
    </row>
    <row r="57" spans="1:9" ht="24" x14ac:dyDescent="0.55000000000000004">
      <c r="A57" s="3" t="s">
        <v>238</v>
      </c>
      <c r="B57" s="3" t="s">
        <v>239</v>
      </c>
      <c r="C57" s="2">
        <v>1.5</v>
      </c>
      <c r="D57" s="2">
        <v>1</v>
      </c>
      <c r="E57" s="2">
        <v>0</v>
      </c>
      <c r="F57" s="2">
        <v>12</v>
      </c>
      <c r="G57" s="2">
        <v>415</v>
      </c>
      <c r="H57" s="2">
        <v>428</v>
      </c>
      <c r="I57" s="4">
        <f t="shared" si="2"/>
        <v>2.9649532710280373</v>
      </c>
    </row>
    <row r="58" spans="1:9" ht="24" x14ac:dyDescent="0.55000000000000004">
      <c r="A58" s="3" t="s">
        <v>240</v>
      </c>
      <c r="B58" s="3" t="s">
        <v>241</v>
      </c>
      <c r="C58" s="2">
        <v>1.5</v>
      </c>
      <c r="D58" s="2">
        <v>1</v>
      </c>
      <c r="E58" s="2">
        <v>4</v>
      </c>
      <c r="F58" s="2">
        <v>59</v>
      </c>
      <c r="G58" s="2">
        <v>364</v>
      </c>
      <c r="H58" s="2">
        <v>428</v>
      </c>
      <c r="I58" s="4">
        <f t="shared" si="2"/>
        <v>2.8364485981308412</v>
      </c>
    </row>
    <row r="59" spans="1:9" ht="24" x14ac:dyDescent="0.55000000000000004">
      <c r="A59" s="3" t="s">
        <v>242</v>
      </c>
      <c r="B59" s="3" t="s">
        <v>243</v>
      </c>
      <c r="C59" s="2">
        <v>1</v>
      </c>
      <c r="D59" s="2">
        <v>2</v>
      </c>
      <c r="E59" s="2">
        <v>0</v>
      </c>
      <c r="F59" s="2">
        <v>0</v>
      </c>
      <c r="G59" s="2">
        <v>398</v>
      </c>
      <c r="H59" s="2">
        <v>400</v>
      </c>
      <c r="I59" s="4">
        <f t="shared" si="2"/>
        <v>2.9849999999999999</v>
      </c>
    </row>
    <row r="60" spans="1:9" ht="24" x14ac:dyDescent="0.55000000000000004">
      <c r="A60" s="3" t="s">
        <v>244</v>
      </c>
      <c r="B60" s="3" t="s">
        <v>237</v>
      </c>
      <c r="C60" s="2">
        <v>2</v>
      </c>
      <c r="D60" s="2">
        <v>0</v>
      </c>
      <c r="E60" s="2">
        <v>0</v>
      </c>
      <c r="F60" s="2">
        <v>9</v>
      </c>
      <c r="G60" s="2">
        <v>89</v>
      </c>
      <c r="H60" s="2">
        <v>98</v>
      </c>
      <c r="I60" s="4">
        <f t="shared" si="2"/>
        <v>2.9081632653061225</v>
      </c>
    </row>
    <row r="61" spans="1:9" ht="24" x14ac:dyDescent="0.55000000000000004">
      <c r="A61" s="3" t="s">
        <v>245</v>
      </c>
      <c r="B61" s="3" t="s">
        <v>239</v>
      </c>
      <c r="C61" s="2">
        <v>1.5</v>
      </c>
      <c r="D61" s="2">
        <v>0</v>
      </c>
      <c r="E61" s="2">
        <v>0</v>
      </c>
      <c r="F61" s="2">
        <v>3</v>
      </c>
      <c r="G61" s="2">
        <v>95</v>
      </c>
      <c r="H61" s="2">
        <v>98</v>
      </c>
      <c r="I61" s="4">
        <f t="shared" si="2"/>
        <v>2.9693877551020407</v>
      </c>
    </row>
    <row r="62" spans="1:9" ht="24" x14ac:dyDescent="0.55000000000000004">
      <c r="A62" s="3" t="s">
        <v>246</v>
      </c>
      <c r="B62" s="3" t="s">
        <v>241</v>
      </c>
      <c r="C62" s="2">
        <v>1.5</v>
      </c>
      <c r="D62" s="2">
        <v>0</v>
      </c>
      <c r="E62" s="2">
        <v>0</v>
      </c>
      <c r="F62" s="2">
        <v>0</v>
      </c>
      <c r="G62" s="2">
        <v>98</v>
      </c>
      <c r="H62" s="2">
        <v>98</v>
      </c>
      <c r="I62" s="4">
        <f t="shared" si="2"/>
        <v>3</v>
      </c>
    </row>
    <row r="63" spans="1:9" ht="24" x14ac:dyDescent="0.55000000000000004">
      <c r="A63" s="3" t="s">
        <v>247</v>
      </c>
      <c r="B63" s="3" t="s">
        <v>248</v>
      </c>
      <c r="C63" s="2">
        <v>1</v>
      </c>
      <c r="D63" s="2">
        <v>1</v>
      </c>
      <c r="E63" s="2">
        <v>0</v>
      </c>
      <c r="F63" s="2">
        <v>1</v>
      </c>
      <c r="G63" s="2">
        <v>498</v>
      </c>
      <c r="H63" s="2">
        <v>500</v>
      </c>
      <c r="I63" s="4">
        <f t="shared" si="2"/>
        <v>2.992</v>
      </c>
    </row>
    <row r="64" spans="1:9" ht="24" x14ac:dyDescent="0.55000000000000004">
      <c r="A64" s="26"/>
      <c r="B64" s="60" t="s">
        <v>3</v>
      </c>
      <c r="C64" s="2">
        <f>SUM(C40:C63)</f>
        <v>31.5</v>
      </c>
      <c r="D64" s="2">
        <f>SUM(D40:D63)</f>
        <v>12</v>
      </c>
      <c r="E64" s="2">
        <f>SUM(E40:E63)</f>
        <v>69</v>
      </c>
      <c r="F64" s="2">
        <f>SUM(F40:F63)</f>
        <v>595</v>
      </c>
      <c r="G64" s="2">
        <f>SUM(G40:G63)</f>
        <v>5760</v>
      </c>
      <c r="H64" s="2">
        <f>SUM(H40:H63)</f>
        <v>6436</v>
      </c>
      <c r="I64" s="12"/>
    </row>
    <row r="65" spans="1:9" ht="24" x14ac:dyDescent="0.55000000000000004">
      <c r="A65" s="28"/>
      <c r="B65" s="30" t="s">
        <v>147</v>
      </c>
      <c r="C65" s="31"/>
      <c r="D65" s="4">
        <f>D64*100/$H$64</f>
        <v>0.18645121193287756</v>
      </c>
      <c r="E65" s="4">
        <f t="shared" ref="E65:H65" si="3">E64*100/$H$64</f>
        <v>1.0720944686140459</v>
      </c>
      <c r="F65" s="4">
        <f t="shared" si="3"/>
        <v>9.2448725916718466</v>
      </c>
      <c r="G65" s="4">
        <f t="shared" si="3"/>
        <v>89.496581727781233</v>
      </c>
      <c r="H65" s="4">
        <f t="shared" si="3"/>
        <v>100</v>
      </c>
      <c r="I65" s="12"/>
    </row>
    <row r="66" spans="1:9" ht="24" x14ac:dyDescent="0.55000000000000004">
      <c r="A66" s="26"/>
      <c r="B66" s="60" t="s">
        <v>4</v>
      </c>
      <c r="C66" s="27"/>
      <c r="D66" s="5"/>
      <c r="E66" s="5"/>
      <c r="F66" s="5"/>
      <c r="G66" s="5"/>
      <c r="H66" s="5"/>
      <c r="I66" s="13">
        <f>(D64*D39+E64*E39+F64*F39+G64*G39)/H64</f>
        <v>2.8805158483530144</v>
      </c>
    </row>
    <row r="67" spans="1:9" ht="24" x14ac:dyDescent="0.55000000000000004">
      <c r="A67" s="29"/>
      <c r="B67" s="32"/>
      <c r="C67" s="29"/>
      <c r="D67" s="8"/>
      <c r="E67" s="10"/>
      <c r="F67" s="10"/>
      <c r="G67" s="10"/>
      <c r="H67" s="10"/>
      <c r="I67" s="10"/>
    </row>
    <row r="68" spans="1:9" ht="24" x14ac:dyDescent="0.55000000000000004">
      <c r="A68" s="31"/>
      <c r="B68" s="30"/>
      <c r="C68" s="31"/>
      <c r="D68" s="31"/>
      <c r="E68" s="61"/>
      <c r="F68" s="61"/>
      <c r="G68" s="61"/>
      <c r="H68" s="61"/>
      <c r="I68" s="61"/>
    </row>
    <row r="69" spans="1:9" ht="24" x14ac:dyDescent="0.55000000000000004">
      <c r="A69" s="31"/>
      <c r="B69" s="30"/>
      <c r="C69" s="31"/>
      <c r="D69" s="31"/>
      <c r="E69" s="61"/>
      <c r="F69" s="61"/>
      <c r="G69" s="61"/>
      <c r="H69" s="61"/>
      <c r="I69" s="61"/>
    </row>
    <row r="70" spans="1:9" ht="24" x14ac:dyDescent="0.55000000000000004">
      <c r="A70" s="57" t="s">
        <v>402</v>
      </c>
      <c r="B70" s="59"/>
      <c r="C70" s="58"/>
      <c r="D70" s="21"/>
      <c r="E70" s="21"/>
      <c r="F70" s="21"/>
      <c r="G70" s="21"/>
      <c r="H70" s="21"/>
      <c r="I70" s="21"/>
    </row>
    <row r="71" spans="1:9" ht="24" x14ac:dyDescent="0.55000000000000004">
      <c r="A71" s="56" t="s">
        <v>400</v>
      </c>
      <c r="B71" s="56"/>
      <c r="C71" s="56"/>
      <c r="D71" s="56"/>
      <c r="E71" s="56"/>
      <c r="F71" s="56"/>
      <c r="G71" s="56"/>
      <c r="H71" s="56"/>
      <c r="I71" s="56"/>
    </row>
    <row r="72" spans="1:9" ht="24" x14ac:dyDescent="0.55000000000000004">
      <c r="A72" s="42" t="s">
        <v>0</v>
      </c>
      <c r="B72" s="43" t="s">
        <v>151</v>
      </c>
      <c r="C72" s="42" t="s">
        <v>2</v>
      </c>
      <c r="D72" s="42">
        <v>0</v>
      </c>
      <c r="E72" s="42">
        <v>1</v>
      </c>
      <c r="F72" s="42">
        <v>2</v>
      </c>
      <c r="G72" s="42">
        <v>3</v>
      </c>
      <c r="H72" s="42" t="s">
        <v>3</v>
      </c>
      <c r="I72" s="42" t="s">
        <v>4</v>
      </c>
    </row>
    <row r="73" spans="1:9" ht="24" x14ac:dyDescent="0.55000000000000004">
      <c r="A73" s="3" t="s">
        <v>297</v>
      </c>
      <c r="B73" s="3" t="s">
        <v>298</v>
      </c>
      <c r="C73" s="49">
        <v>1.5</v>
      </c>
      <c r="D73" s="49">
        <v>0</v>
      </c>
      <c r="E73" s="49">
        <v>0</v>
      </c>
      <c r="F73" s="49">
        <v>1</v>
      </c>
      <c r="G73" s="49">
        <v>58</v>
      </c>
      <c r="H73" s="49">
        <v>59</v>
      </c>
      <c r="I73" s="4">
        <f t="shared" ref="I73:I89" si="4">($D$5*D73+$E$5*E73+$F$5*F73+$G$5*G73)/H73</f>
        <v>2.9830508474576272</v>
      </c>
    </row>
    <row r="74" spans="1:9" ht="24" x14ac:dyDescent="0.55000000000000004">
      <c r="A74" s="3" t="s">
        <v>299</v>
      </c>
      <c r="B74" s="3" t="s">
        <v>237</v>
      </c>
      <c r="C74" s="49">
        <v>1.5</v>
      </c>
      <c r="D74" s="49">
        <v>0</v>
      </c>
      <c r="E74" s="49">
        <v>0</v>
      </c>
      <c r="F74" s="49">
        <v>0</v>
      </c>
      <c r="G74" s="49">
        <v>59</v>
      </c>
      <c r="H74" s="49">
        <v>59</v>
      </c>
      <c r="I74" s="4">
        <f t="shared" si="4"/>
        <v>3</v>
      </c>
    </row>
    <row r="75" spans="1:9" ht="24" x14ac:dyDescent="0.55000000000000004">
      <c r="A75" s="3" t="s">
        <v>300</v>
      </c>
      <c r="B75" s="3" t="s">
        <v>301</v>
      </c>
      <c r="C75" s="49">
        <v>1</v>
      </c>
      <c r="D75" s="49">
        <v>0</v>
      </c>
      <c r="E75" s="49">
        <v>0</v>
      </c>
      <c r="F75" s="49">
        <v>0</v>
      </c>
      <c r="G75" s="49">
        <v>59</v>
      </c>
      <c r="H75" s="49">
        <v>59</v>
      </c>
      <c r="I75" s="4">
        <f t="shared" si="4"/>
        <v>3</v>
      </c>
    </row>
    <row r="76" spans="1:9" ht="24" x14ac:dyDescent="0.55000000000000004">
      <c r="A76" s="3" t="s">
        <v>302</v>
      </c>
      <c r="B76" s="3" t="s">
        <v>241</v>
      </c>
      <c r="C76" s="49">
        <v>1.5</v>
      </c>
      <c r="D76" s="49">
        <v>0</v>
      </c>
      <c r="E76" s="49">
        <v>0</v>
      </c>
      <c r="F76" s="49">
        <v>6</v>
      </c>
      <c r="G76" s="49">
        <v>53</v>
      </c>
      <c r="H76" s="49">
        <v>59</v>
      </c>
      <c r="I76" s="4">
        <f t="shared" si="4"/>
        <v>2.8983050847457625</v>
      </c>
    </row>
    <row r="77" spans="1:9" ht="24" x14ac:dyDescent="0.55000000000000004">
      <c r="A77" s="3" t="s">
        <v>303</v>
      </c>
      <c r="B77" s="3" t="s">
        <v>189</v>
      </c>
      <c r="C77" s="49">
        <v>2</v>
      </c>
      <c r="D77" s="49">
        <v>0</v>
      </c>
      <c r="E77" s="49">
        <v>0</v>
      </c>
      <c r="F77" s="49">
        <v>0</v>
      </c>
      <c r="G77" s="49">
        <v>59</v>
      </c>
      <c r="H77" s="49">
        <v>59</v>
      </c>
      <c r="I77" s="4">
        <f t="shared" si="4"/>
        <v>3</v>
      </c>
    </row>
    <row r="78" spans="1:9" ht="24" x14ac:dyDescent="0.55000000000000004">
      <c r="A78" s="3" t="s">
        <v>304</v>
      </c>
      <c r="B78" s="3" t="s">
        <v>305</v>
      </c>
      <c r="C78" s="49">
        <v>1</v>
      </c>
      <c r="D78" s="49">
        <v>0</v>
      </c>
      <c r="E78" s="49">
        <v>0</v>
      </c>
      <c r="F78" s="49">
        <v>5</v>
      </c>
      <c r="G78" s="49">
        <v>38</v>
      </c>
      <c r="H78" s="49">
        <v>43</v>
      </c>
      <c r="I78" s="4">
        <f t="shared" si="4"/>
        <v>2.8837209302325579</v>
      </c>
    </row>
    <row r="79" spans="1:9" ht="24" x14ac:dyDescent="0.55000000000000004">
      <c r="A79" s="3" t="s">
        <v>306</v>
      </c>
      <c r="B79" s="3" t="s">
        <v>237</v>
      </c>
      <c r="C79" s="49">
        <v>2</v>
      </c>
      <c r="D79" s="49">
        <v>0</v>
      </c>
      <c r="E79" s="49">
        <v>0</v>
      </c>
      <c r="F79" s="49">
        <v>3</v>
      </c>
      <c r="G79" s="49">
        <v>415</v>
      </c>
      <c r="H79" s="49">
        <v>418</v>
      </c>
      <c r="I79" s="4">
        <f t="shared" si="4"/>
        <v>2.9928229665071768</v>
      </c>
    </row>
    <row r="80" spans="1:9" ht="24" x14ac:dyDescent="0.55000000000000004">
      <c r="A80" s="3" t="s">
        <v>307</v>
      </c>
      <c r="B80" s="3" t="s">
        <v>239</v>
      </c>
      <c r="C80" s="49">
        <v>1.5</v>
      </c>
      <c r="D80" s="49">
        <v>0</v>
      </c>
      <c r="E80" s="49">
        <v>3</v>
      </c>
      <c r="F80" s="49">
        <v>34</v>
      </c>
      <c r="G80" s="49">
        <v>381</v>
      </c>
      <c r="H80" s="49">
        <v>418</v>
      </c>
      <c r="I80" s="4">
        <f t="shared" si="4"/>
        <v>2.9043062200956937</v>
      </c>
    </row>
    <row r="81" spans="1:9" ht="24" x14ac:dyDescent="0.55000000000000004">
      <c r="A81" s="3" t="s">
        <v>308</v>
      </c>
      <c r="B81" s="3" t="s">
        <v>241</v>
      </c>
      <c r="C81" s="49">
        <v>1.5</v>
      </c>
      <c r="D81" s="49">
        <v>0</v>
      </c>
      <c r="E81" s="49">
        <v>0</v>
      </c>
      <c r="F81" s="49">
        <v>21</v>
      </c>
      <c r="G81" s="49">
        <v>397</v>
      </c>
      <c r="H81" s="49">
        <v>418</v>
      </c>
      <c r="I81" s="4">
        <f t="shared" si="4"/>
        <v>2.9497607655502391</v>
      </c>
    </row>
    <row r="82" spans="1:9" ht="24" x14ac:dyDescent="0.55000000000000004">
      <c r="A82" s="3" t="s">
        <v>351</v>
      </c>
      <c r="B82" s="3" t="s">
        <v>352</v>
      </c>
      <c r="C82" s="49">
        <v>2</v>
      </c>
      <c r="D82" s="49">
        <v>0</v>
      </c>
      <c r="E82" s="49">
        <v>1</v>
      </c>
      <c r="F82" s="49">
        <v>8</v>
      </c>
      <c r="G82" s="49">
        <v>409</v>
      </c>
      <c r="H82" s="49">
        <v>418</v>
      </c>
      <c r="I82" s="4">
        <f t="shared" si="4"/>
        <v>2.9760765550239237</v>
      </c>
    </row>
    <row r="83" spans="1:9" ht="24" x14ac:dyDescent="0.55000000000000004">
      <c r="A83" s="3" t="s">
        <v>353</v>
      </c>
      <c r="B83" s="3" t="s">
        <v>354</v>
      </c>
      <c r="C83" s="49">
        <v>1.5</v>
      </c>
      <c r="D83" s="49">
        <v>1</v>
      </c>
      <c r="E83" s="49">
        <v>6</v>
      </c>
      <c r="F83" s="49">
        <v>78</v>
      </c>
      <c r="G83" s="49">
        <v>333</v>
      </c>
      <c r="H83" s="49">
        <v>418</v>
      </c>
      <c r="I83" s="4">
        <f t="shared" si="4"/>
        <v>2.7775119617224879</v>
      </c>
    </row>
    <row r="84" spans="1:9" ht="24" x14ac:dyDescent="0.55000000000000004">
      <c r="A84" s="3" t="s">
        <v>355</v>
      </c>
      <c r="B84" s="3" t="s">
        <v>356</v>
      </c>
      <c r="C84" s="49">
        <v>1.5</v>
      </c>
      <c r="D84" s="49">
        <v>9</v>
      </c>
      <c r="E84" s="49">
        <v>0</v>
      </c>
      <c r="F84" s="49">
        <v>35</v>
      </c>
      <c r="G84" s="49">
        <v>374</v>
      </c>
      <c r="H84" s="49">
        <v>418</v>
      </c>
      <c r="I84" s="4">
        <f t="shared" si="4"/>
        <v>2.8516746411483251</v>
      </c>
    </row>
    <row r="85" spans="1:9" ht="24" x14ac:dyDescent="0.55000000000000004">
      <c r="A85" s="3" t="s">
        <v>357</v>
      </c>
      <c r="B85" s="3" t="s">
        <v>189</v>
      </c>
      <c r="C85" s="49">
        <v>1.5</v>
      </c>
      <c r="D85" s="49">
        <v>0</v>
      </c>
      <c r="E85" s="49">
        <v>0</v>
      </c>
      <c r="F85" s="49">
        <v>0</v>
      </c>
      <c r="G85" s="49">
        <v>15</v>
      </c>
      <c r="H85" s="49">
        <v>15</v>
      </c>
      <c r="I85" s="4">
        <f t="shared" si="4"/>
        <v>3</v>
      </c>
    </row>
    <row r="86" spans="1:9" ht="24" x14ac:dyDescent="0.55000000000000004">
      <c r="A86" s="3" t="s">
        <v>358</v>
      </c>
      <c r="B86" s="3" t="s">
        <v>359</v>
      </c>
      <c r="C86" s="49">
        <v>1.5</v>
      </c>
      <c r="D86" s="49">
        <v>0</v>
      </c>
      <c r="E86" s="49">
        <v>0</v>
      </c>
      <c r="F86" s="49">
        <v>0</v>
      </c>
      <c r="G86" s="49">
        <v>10</v>
      </c>
      <c r="H86" s="49">
        <v>10</v>
      </c>
      <c r="I86" s="4">
        <f t="shared" si="4"/>
        <v>3</v>
      </c>
    </row>
    <row r="87" spans="1:9" ht="24" x14ac:dyDescent="0.55000000000000004">
      <c r="A87" s="3" t="s">
        <v>360</v>
      </c>
      <c r="B87" s="3" t="s">
        <v>193</v>
      </c>
      <c r="C87" s="49">
        <v>1.5</v>
      </c>
      <c r="D87" s="49">
        <v>0</v>
      </c>
      <c r="E87" s="49">
        <v>0</v>
      </c>
      <c r="F87" s="49">
        <v>0</v>
      </c>
      <c r="G87" s="49">
        <v>6</v>
      </c>
      <c r="H87" s="49">
        <v>6</v>
      </c>
      <c r="I87" s="4">
        <f t="shared" si="4"/>
        <v>3</v>
      </c>
    </row>
    <row r="88" spans="1:9" ht="24" x14ac:dyDescent="0.55000000000000004">
      <c r="A88" s="3" t="s">
        <v>361</v>
      </c>
      <c r="B88" s="3" t="s">
        <v>362</v>
      </c>
      <c r="C88" s="49">
        <v>1</v>
      </c>
      <c r="D88" s="49">
        <v>1</v>
      </c>
      <c r="E88" s="49">
        <v>2</v>
      </c>
      <c r="F88" s="49">
        <v>3</v>
      </c>
      <c r="G88" s="49">
        <v>412</v>
      </c>
      <c r="H88" s="49">
        <v>418</v>
      </c>
      <c r="I88" s="4">
        <f t="shared" si="4"/>
        <v>2.9760765550239237</v>
      </c>
    </row>
    <row r="89" spans="1:9" ht="24" x14ac:dyDescent="0.55000000000000004">
      <c r="A89" s="3" t="s">
        <v>363</v>
      </c>
      <c r="B89" s="3" t="s">
        <v>364</v>
      </c>
      <c r="C89" s="49">
        <v>1</v>
      </c>
      <c r="D89" s="49">
        <v>1</v>
      </c>
      <c r="E89" s="49">
        <v>0</v>
      </c>
      <c r="F89" s="49">
        <v>0</v>
      </c>
      <c r="G89" s="49">
        <v>42</v>
      </c>
      <c r="H89" s="49">
        <v>43</v>
      </c>
      <c r="I89" s="4">
        <f t="shared" si="4"/>
        <v>2.9302325581395348</v>
      </c>
    </row>
    <row r="90" spans="1:9" ht="24" x14ac:dyDescent="0.55000000000000004">
      <c r="A90" s="26"/>
      <c r="B90" s="60" t="s">
        <v>3</v>
      </c>
      <c r="C90" s="2">
        <f>SUM(C73:C89)</f>
        <v>25</v>
      </c>
      <c r="D90" s="2">
        <f>SUM(D73:D89)</f>
        <v>12</v>
      </c>
      <c r="E90" s="2">
        <f>SUM(E73:E89)</f>
        <v>12</v>
      </c>
      <c r="F90" s="2">
        <f>SUM(F73:F89)</f>
        <v>194</v>
      </c>
      <c r="G90" s="2">
        <f>SUM(G73:G89)</f>
        <v>3120</v>
      </c>
      <c r="H90" s="2">
        <f>SUM(H73:H89)</f>
        <v>3338</v>
      </c>
      <c r="I90" s="12"/>
    </row>
    <row r="91" spans="1:9" ht="24" x14ac:dyDescent="0.55000000000000004">
      <c r="A91" s="28"/>
      <c r="B91" s="30" t="s">
        <v>147</v>
      </c>
      <c r="C91" s="31"/>
      <c r="D91" s="4">
        <f>D90*100/$H$90</f>
        <v>0.35949670461354105</v>
      </c>
      <c r="E91" s="4">
        <f t="shared" ref="E91:H91" si="5">E90*100/$H$90</f>
        <v>0.35949670461354105</v>
      </c>
      <c r="F91" s="4">
        <f t="shared" si="5"/>
        <v>5.8118633912522473</v>
      </c>
      <c r="G91" s="4">
        <f t="shared" si="5"/>
        <v>93.469143199520673</v>
      </c>
      <c r="H91" s="4">
        <f t="shared" si="5"/>
        <v>100</v>
      </c>
      <c r="I91" s="12"/>
    </row>
    <row r="92" spans="1:9" ht="24" x14ac:dyDescent="0.55000000000000004">
      <c r="A92" s="26"/>
      <c r="B92" s="60" t="s">
        <v>4</v>
      </c>
      <c r="C92" s="27"/>
      <c r="D92" s="5"/>
      <c r="E92" s="5"/>
      <c r="F92" s="5"/>
      <c r="G92" s="5"/>
      <c r="H92" s="5"/>
      <c r="I92" s="13">
        <f>(D90*D72+E90*E72+F90*F72+G90*G72)/H90</f>
        <v>2.9239065308568004</v>
      </c>
    </row>
    <row r="93" spans="1:9" ht="24" x14ac:dyDescent="0.55000000000000004">
      <c r="A93" s="29"/>
      <c r="B93" s="32"/>
      <c r="C93" s="29"/>
      <c r="D93" s="8"/>
      <c r="E93" s="10"/>
      <c r="F93" s="10"/>
      <c r="G93" s="10"/>
      <c r="H93" s="10"/>
      <c r="I93" s="10"/>
    </row>
  </sheetData>
  <mergeCells count="5">
    <mergeCell ref="A1:I1"/>
    <mergeCell ref="A2:I2"/>
    <mergeCell ref="A4:I4"/>
    <mergeCell ref="A38:I38"/>
    <mergeCell ref="A71:I71"/>
  </mergeCells>
  <pageMargins left="0.46875" right="0.34375" top="0.51041666666666663" bottom="0.43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06CB-A0ED-4EB2-88C7-1F9F2E8B530E}">
  <dimension ref="A1:I50"/>
  <sheetViews>
    <sheetView tabSelected="1" view="pageLayout" topLeftCell="A43" zoomScaleNormal="100" workbookViewId="0">
      <selection activeCell="E52" sqref="E52"/>
    </sheetView>
  </sheetViews>
  <sheetFormatPr defaultRowHeight="12.75" x14ac:dyDescent="0.2"/>
  <cols>
    <col min="2" max="2" width="17.42578125" style="16" customWidth="1"/>
  </cols>
  <sheetData>
    <row r="1" spans="1:9" ht="24" x14ac:dyDescent="0.55000000000000004">
      <c r="A1" s="55" t="s">
        <v>145</v>
      </c>
      <c r="B1" s="55"/>
      <c r="C1" s="55"/>
      <c r="D1" s="55"/>
      <c r="E1" s="55"/>
      <c r="F1" s="55"/>
      <c r="G1" s="55"/>
      <c r="H1" s="55"/>
      <c r="I1" s="55"/>
    </row>
    <row r="2" spans="1:9" ht="24" x14ac:dyDescent="0.55000000000000004">
      <c r="A2" s="55" t="s">
        <v>143</v>
      </c>
      <c r="B2" s="55"/>
      <c r="C2" s="55"/>
      <c r="D2" s="55"/>
      <c r="E2" s="55"/>
      <c r="F2" s="55"/>
      <c r="G2" s="55"/>
      <c r="H2" s="55"/>
      <c r="I2" s="55"/>
    </row>
    <row r="3" spans="1:9" ht="24" x14ac:dyDescent="0.55000000000000004">
      <c r="A3" s="57" t="s">
        <v>403</v>
      </c>
      <c r="B3" s="59"/>
      <c r="C3" s="58"/>
      <c r="D3" s="58"/>
      <c r="E3" s="21"/>
      <c r="F3" s="21"/>
      <c r="G3" s="21"/>
      <c r="H3" s="21"/>
      <c r="I3" s="21"/>
    </row>
    <row r="4" spans="1:9" ht="24" x14ac:dyDescent="0.55000000000000004">
      <c r="A4" s="56" t="s">
        <v>398</v>
      </c>
      <c r="B4" s="56"/>
      <c r="C4" s="56"/>
      <c r="D4" s="56"/>
      <c r="E4" s="56"/>
      <c r="F4" s="56"/>
      <c r="G4" s="56"/>
      <c r="H4" s="56"/>
      <c r="I4" s="56"/>
    </row>
    <row r="5" spans="1:9" ht="24" x14ac:dyDescent="0.55000000000000004">
      <c r="A5" s="42" t="s">
        <v>0</v>
      </c>
      <c r="B5" s="43" t="s">
        <v>151</v>
      </c>
      <c r="C5" s="42" t="s">
        <v>2</v>
      </c>
      <c r="D5" s="42">
        <v>0</v>
      </c>
      <c r="E5" s="42">
        <v>1</v>
      </c>
      <c r="F5" s="42">
        <v>2</v>
      </c>
      <c r="G5" s="42">
        <v>3</v>
      </c>
      <c r="H5" s="42" t="s">
        <v>3</v>
      </c>
      <c r="I5" s="42" t="s">
        <v>4</v>
      </c>
    </row>
    <row r="6" spans="1:9" s="54" customFormat="1" ht="24" x14ac:dyDescent="0.55000000000000004">
      <c r="A6" s="3" t="s">
        <v>31</v>
      </c>
      <c r="B6" s="14" t="s">
        <v>32</v>
      </c>
      <c r="C6" s="2">
        <v>1</v>
      </c>
      <c r="D6" s="2">
        <v>0</v>
      </c>
      <c r="E6" s="2">
        <v>0</v>
      </c>
      <c r="F6" s="2">
        <v>1</v>
      </c>
      <c r="G6" s="2">
        <v>59</v>
      </c>
      <c r="H6" s="2">
        <v>60</v>
      </c>
      <c r="I6" s="4">
        <f t="shared" ref="I6:I13" si="0">($D$5*D6+$E$5*E6+$F$5*F6+$G$5*G6)/H6</f>
        <v>2.9833333333333334</v>
      </c>
    </row>
    <row r="7" spans="1:9" s="54" customFormat="1" ht="24" x14ac:dyDescent="0.55000000000000004">
      <c r="A7" s="3" t="s">
        <v>33</v>
      </c>
      <c r="B7" s="14" t="s">
        <v>34</v>
      </c>
      <c r="C7" s="2">
        <v>0.5</v>
      </c>
      <c r="D7" s="2">
        <v>0</v>
      </c>
      <c r="E7" s="2">
        <v>0</v>
      </c>
      <c r="F7" s="2">
        <v>1</v>
      </c>
      <c r="G7" s="2">
        <v>627</v>
      </c>
      <c r="H7" s="2">
        <v>632</v>
      </c>
      <c r="I7" s="4">
        <f t="shared" si="0"/>
        <v>2.9794303797468356</v>
      </c>
    </row>
    <row r="8" spans="1:9" s="54" customFormat="1" ht="24" x14ac:dyDescent="0.55000000000000004">
      <c r="A8" s="3" t="s">
        <v>35</v>
      </c>
      <c r="B8" s="14" t="s">
        <v>36</v>
      </c>
      <c r="C8" s="2">
        <v>0.5</v>
      </c>
      <c r="D8" s="2">
        <v>0</v>
      </c>
      <c r="E8" s="2">
        <v>1</v>
      </c>
      <c r="F8" s="2">
        <v>0</v>
      </c>
      <c r="G8" s="2">
        <v>540</v>
      </c>
      <c r="H8" s="2">
        <v>541</v>
      </c>
      <c r="I8" s="4">
        <f t="shared" si="0"/>
        <v>2.9963031423290203</v>
      </c>
    </row>
    <row r="9" spans="1:9" s="54" customFormat="1" ht="24" x14ac:dyDescent="0.55000000000000004">
      <c r="A9" s="3" t="s">
        <v>37</v>
      </c>
      <c r="B9" s="14" t="s">
        <v>38</v>
      </c>
      <c r="C9" s="2">
        <v>1</v>
      </c>
      <c r="D9" s="2">
        <v>0</v>
      </c>
      <c r="E9" s="2">
        <v>0</v>
      </c>
      <c r="F9" s="2">
        <v>4</v>
      </c>
      <c r="G9" s="2">
        <v>628</v>
      </c>
      <c r="H9" s="2">
        <v>632</v>
      </c>
      <c r="I9" s="4">
        <f t="shared" si="0"/>
        <v>2.9936708860759493</v>
      </c>
    </row>
    <row r="10" spans="1:9" s="54" customFormat="1" ht="24" x14ac:dyDescent="0.55000000000000004">
      <c r="A10" s="3" t="s">
        <v>101</v>
      </c>
      <c r="B10" s="14" t="s">
        <v>102</v>
      </c>
      <c r="C10" s="2">
        <v>1</v>
      </c>
      <c r="D10" s="2">
        <v>0</v>
      </c>
      <c r="E10" s="2">
        <v>0</v>
      </c>
      <c r="F10" s="2">
        <v>0</v>
      </c>
      <c r="G10" s="2">
        <v>58</v>
      </c>
      <c r="H10" s="2">
        <v>58</v>
      </c>
      <c r="I10" s="4">
        <f t="shared" si="0"/>
        <v>3</v>
      </c>
    </row>
    <row r="11" spans="1:9" s="54" customFormat="1" ht="24" x14ac:dyDescent="0.55000000000000004">
      <c r="A11" s="3" t="s">
        <v>103</v>
      </c>
      <c r="B11" s="14" t="s">
        <v>34</v>
      </c>
      <c r="C11" s="2">
        <v>0.5</v>
      </c>
      <c r="D11" s="2">
        <v>2</v>
      </c>
      <c r="E11" s="2">
        <v>0</v>
      </c>
      <c r="F11" s="2">
        <v>0</v>
      </c>
      <c r="G11" s="2">
        <v>630</v>
      </c>
      <c r="H11" s="2">
        <v>632</v>
      </c>
      <c r="I11" s="4">
        <f t="shared" si="0"/>
        <v>2.990506329113924</v>
      </c>
    </row>
    <row r="12" spans="1:9" s="54" customFormat="1" ht="24" x14ac:dyDescent="0.55000000000000004">
      <c r="A12" s="3" t="s">
        <v>104</v>
      </c>
      <c r="B12" s="14" t="s">
        <v>105</v>
      </c>
      <c r="C12" s="2">
        <v>0.5</v>
      </c>
      <c r="D12" s="2">
        <v>2</v>
      </c>
      <c r="E12" s="2">
        <v>0</v>
      </c>
      <c r="F12" s="2">
        <v>1</v>
      </c>
      <c r="G12" s="2">
        <v>629</v>
      </c>
      <c r="H12" s="2">
        <v>632</v>
      </c>
      <c r="I12" s="4">
        <f t="shared" si="0"/>
        <v>2.9889240506329116</v>
      </c>
    </row>
    <row r="13" spans="1:9" s="54" customFormat="1" ht="24" x14ac:dyDescent="0.55000000000000004">
      <c r="A13" s="3" t="s">
        <v>106</v>
      </c>
      <c r="B13" s="14" t="s">
        <v>38</v>
      </c>
      <c r="C13" s="2">
        <v>1</v>
      </c>
      <c r="D13" s="2">
        <v>0</v>
      </c>
      <c r="E13" s="2">
        <v>2</v>
      </c>
      <c r="F13" s="2">
        <v>11</v>
      </c>
      <c r="G13" s="2">
        <v>619</v>
      </c>
      <c r="H13" s="2">
        <v>632</v>
      </c>
      <c r="I13" s="4">
        <f t="shared" si="0"/>
        <v>2.9762658227848102</v>
      </c>
    </row>
    <row r="14" spans="1:9" ht="24" x14ac:dyDescent="0.55000000000000004">
      <c r="A14" s="26"/>
      <c r="B14" s="60" t="s">
        <v>3</v>
      </c>
      <c r="C14" s="2">
        <f>SUM(C6:C13)</f>
        <v>6</v>
      </c>
      <c r="D14" s="2">
        <f t="shared" ref="D14:H14" si="1">SUM(D6:D13)</f>
        <v>4</v>
      </c>
      <c r="E14" s="2">
        <f t="shared" si="1"/>
        <v>3</v>
      </c>
      <c r="F14" s="2">
        <f t="shared" si="1"/>
        <v>18</v>
      </c>
      <c r="G14" s="2">
        <f t="shared" si="1"/>
        <v>3790</v>
      </c>
      <c r="H14" s="2">
        <f t="shared" si="1"/>
        <v>3819</v>
      </c>
      <c r="I14" s="12"/>
    </row>
    <row r="15" spans="1:9" ht="24" x14ac:dyDescent="0.55000000000000004">
      <c r="A15" s="28"/>
      <c r="B15" s="30" t="s">
        <v>147</v>
      </c>
      <c r="C15" s="31"/>
      <c r="D15" s="4">
        <f>D14*100/$H$14</f>
        <v>0.10473946059177795</v>
      </c>
      <c r="E15" s="4">
        <f t="shared" ref="E15:H15" si="2">E14*100/$H$14</f>
        <v>7.8554595443833461E-2</v>
      </c>
      <c r="F15" s="4">
        <f t="shared" si="2"/>
        <v>0.47132757266300079</v>
      </c>
      <c r="G15" s="4">
        <f t="shared" si="2"/>
        <v>99.240638910709606</v>
      </c>
      <c r="H15" s="34">
        <f t="shared" si="2"/>
        <v>100</v>
      </c>
      <c r="I15" s="12"/>
    </row>
    <row r="16" spans="1:9" ht="24" x14ac:dyDescent="0.55000000000000004">
      <c r="A16" s="26"/>
      <c r="B16" s="60" t="s">
        <v>4</v>
      </c>
      <c r="C16" s="27"/>
      <c r="D16" s="5"/>
      <c r="E16" s="5"/>
      <c r="F16" s="5"/>
      <c r="G16" s="5"/>
      <c r="H16" s="5"/>
      <c r="I16" s="13">
        <f>(D14*D5+E14*E5+F14*F5+G14*G5)/H14</f>
        <v>2.9874312647289867</v>
      </c>
    </row>
    <row r="17" spans="1:9" ht="24" x14ac:dyDescent="0.55000000000000004">
      <c r="A17" s="29"/>
      <c r="B17" s="32"/>
      <c r="C17" s="29"/>
      <c r="D17" s="8"/>
      <c r="E17" s="10"/>
      <c r="F17" s="10"/>
      <c r="G17" s="10"/>
      <c r="H17" s="10"/>
      <c r="I17" s="10"/>
    </row>
    <row r="19" spans="1:9" ht="24" x14ac:dyDescent="0.55000000000000004">
      <c r="A19" s="57" t="s">
        <v>403</v>
      </c>
      <c r="B19" s="59"/>
      <c r="C19" s="58"/>
      <c r="D19" s="58"/>
      <c r="E19" s="21"/>
      <c r="F19" s="21"/>
      <c r="G19" s="21"/>
      <c r="H19" s="21"/>
      <c r="I19" s="21"/>
    </row>
    <row r="20" spans="1:9" ht="24" x14ac:dyDescent="0.55000000000000004">
      <c r="A20" s="56" t="s">
        <v>399</v>
      </c>
      <c r="B20" s="56"/>
      <c r="C20" s="56"/>
      <c r="D20" s="56"/>
      <c r="E20" s="56"/>
      <c r="F20" s="56"/>
      <c r="G20" s="56"/>
      <c r="H20" s="56"/>
      <c r="I20" s="56"/>
    </row>
    <row r="21" spans="1:9" ht="24" x14ac:dyDescent="0.55000000000000004">
      <c r="A21" s="42" t="s">
        <v>0</v>
      </c>
      <c r="B21" s="43" t="s">
        <v>151</v>
      </c>
      <c r="C21" s="42" t="s">
        <v>2</v>
      </c>
      <c r="D21" s="42">
        <v>0</v>
      </c>
      <c r="E21" s="42">
        <v>1</v>
      </c>
      <c r="F21" s="42">
        <v>2</v>
      </c>
      <c r="G21" s="42">
        <v>3</v>
      </c>
      <c r="H21" s="42" t="s">
        <v>3</v>
      </c>
      <c r="I21" s="42" t="s">
        <v>4</v>
      </c>
    </row>
    <row r="22" spans="1:9" ht="24" x14ac:dyDescent="0.55000000000000004">
      <c r="A22" s="3" t="s">
        <v>194</v>
      </c>
      <c r="B22" s="3" t="s">
        <v>195</v>
      </c>
      <c r="C22" s="2">
        <v>1</v>
      </c>
      <c r="D22" s="2">
        <v>0</v>
      </c>
      <c r="E22" s="2">
        <v>0</v>
      </c>
      <c r="F22" s="2">
        <v>0</v>
      </c>
      <c r="G22" s="2">
        <v>33</v>
      </c>
      <c r="H22" s="2">
        <v>33</v>
      </c>
      <c r="I22" s="4">
        <f t="shared" ref="I22:I30" si="3">($D$5*D22+$E$5*E22+$F$5*F22+$G$5*G22)/H22</f>
        <v>3</v>
      </c>
    </row>
    <row r="23" spans="1:9" ht="24" x14ac:dyDescent="0.55000000000000004">
      <c r="A23" s="3" t="s">
        <v>196</v>
      </c>
      <c r="B23" s="3" t="s">
        <v>34</v>
      </c>
      <c r="C23" s="2">
        <v>0.5</v>
      </c>
      <c r="D23" s="2">
        <v>1</v>
      </c>
      <c r="E23" s="2">
        <v>3</v>
      </c>
      <c r="F23" s="2">
        <v>2</v>
      </c>
      <c r="G23" s="2">
        <v>592</v>
      </c>
      <c r="H23" s="2">
        <v>598</v>
      </c>
      <c r="I23" s="4">
        <f t="shared" si="3"/>
        <v>2.9816053511705687</v>
      </c>
    </row>
    <row r="24" spans="1:9" ht="24" x14ac:dyDescent="0.55000000000000004">
      <c r="A24" s="3" t="s">
        <v>197</v>
      </c>
      <c r="B24" s="3" t="s">
        <v>198</v>
      </c>
      <c r="C24" s="2">
        <v>0.5</v>
      </c>
      <c r="D24" s="2">
        <v>1</v>
      </c>
      <c r="E24" s="2">
        <v>0</v>
      </c>
      <c r="F24" s="2">
        <v>0</v>
      </c>
      <c r="G24" s="2">
        <v>471</v>
      </c>
      <c r="H24" s="2">
        <v>472</v>
      </c>
      <c r="I24" s="4">
        <f t="shared" si="3"/>
        <v>2.9936440677966103</v>
      </c>
    </row>
    <row r="25" spans="1:9" ht="24" x14ac:dyDescent="0.55000000000000004">
      <c r="A25" s="3" t="s">
        <v>199</v>
      </c>
      <c r="B25" s="3" t="s">
        <v>200</v>
      </c>
      <c r="C25" s="2">
        <v>1</v>
      </c>
      <c r="D25" s="2">
        <v>1</v>
      </c>
      <c r="E25" s="2">
        <v>0</v>
      </c>
      <c r="F25" s="2">
        <v>26</v>
      </c>
      <c r="G25" s="2">
        <v>571</v>
      </c>
      <c r="H25" s="2">
        <v>598</v>
      </c>
      <c r="I25" s="4">
        <f t="shared" si="3"/>
        <v>2.9515050167224079</v>
      </c>
    </row>
    <row r="26" spans="1:9" ht="24" x14ac:dyDescent="0.55000000000000004">
      <c r="A26" s="3" t="s">
        <v>249</v>
      </c>
      <c r="B26" s="3" t="s">
        <v>250</v>
      </c>
      <c r="C26" s="2">
        <v>1</v>
      </c>
      <c r="D26" s="2">
        <v>0</v>
      </c>
      <c r="E26" s="2">
        <v>0</v>
      </c>
      <c r="F26" s="2">
        <v>2</v>
      </c>
      <c r="G26" s="2">
        <v>31</v>
      </c>
      <c r="H26" s="2">
        <v>33</v>
      </c>
      <c r="I26" s="4">
        <f t="shared" si="3"/>
        <v>2.9393939393939394</v>
      </c>
    </row>
    <row r="27" spans="1:9" ht="24" x14ac:dyDescent="0.55000000000000004">
      <c r="A27" s="3" t="s">
        <v>251</v>
      </c>
      <c r="B27" s="3" t="s">
        <v>34</v>
      </c>
      <c r="C27" s="2">
        <v>0.5</v>
      </c>
      <c r="D27" s="2">
        <v>2</v>
      </c>
      <c r="E27" s="2">
        <v>0</v>
      </c>
      <c r="F27" s="2">
        <v>4</v>
      </c>
      <c r="G27" s="2">
        <v>592</v>
      </c>
      <c r="H27" s="2">
        <v>598</v>
      </c>
      <c r="I27" s="4">
        <f t="shared" si="3"/>
        <v>2.9832775919732439</v>
      </c>
    </row>
    <row r="28" spans="1:9" ht="24" x14ac:dyDescent="0.55000000000000004">
      <c r="A28" s="3" t="s">
        <v>252</v>
      </c>
      <c r="B28" s="3" t="s">
        <v>198</v>
      </c>
      <c r="C28" s="2">
        <v>0.5</v>
      </c>
      <c r="D28" s="2">
        <v>2</v>
      </c>
      <c r="E28" s="2">
        <v>0</v>
      </c>
      <c r="F28" s="2">
        <v>0</v>
      </c>
      <c r="G28" s="2">
        <v>470</v>
      </c>
      <c r="H28" s="2">
        <v>472</v>
      </c>
      <c r="I28" s="4">
        <f t="shared" si="3"/>
        <v>2.9872881355932202</v>
      </c>
    </row>
    <row r="29" spans="1:9" ht="24" x14ac:dyDescent="0.55000000000000004">
      <c r="A29" s="3" t="s">
        <v>253</v>
      </c>
      <c r="B29" s="3" t="s">
        <v>254</v>
      </c>
      <c r="C29" s="2">
        <v>1</v>
      </c>
      <c r="D29" s="2">
        <v>3</v>
      </c>
      <c r="E29" s="2">
        <v>0</v>
      </c>
      <c r="F29" s="2">
        <v>18</v>
      </c>
      <c r="G29" s="2">
        <v>577</v>
      </c>
      <c r="H29" s="2">
        <v>598</v>
      </c>
      <c r="I29" s="4">
        <f t="shared" si="3"/>
        <v>2.9548494983277593</v>
      </c>
    </row>
    <row r="30" spans="1:9" ht="24" x14ac:dyDescent="0.55000000000000004">
      <c r="A30" s="3" t="s">
        <v>255</v>
      </c>
      <c r="B30" s="3" t="s">
        <v>256</v>
      </c>
      <c r="C30" s="2">
        <v>0.5</v>
      </c>
      <c r="D30" s="2">
        <v>1</v>
      </c>
      <c r="E30" s="2">
        <v>0</v>
      </c>
      <c r="F30" s="2">
        <v>0</v>
      </c>
      <c r="G30" s="2">
        <v>597</v>
      </c>
      <c r="H30" s="2">
        <v>598</v>
      </c>
      <c r="I30" s="4">
        <f t="shared" si="3"/>
        <v>2.9949832775919734</v>
      </c>
    </row>
    <row r="31" spans="1:9" ht="24" x14ac:dyDescent="0.55000000000000004">
      <c r="A31" s="26"/>
      <c r="B31" s="60" t="s">
        <v>3</v>
      </c>
      <c r="C31" s="2">
        <f>SUM(C22:C30)</f>
        <v>6.5</v>
      </c>
      <c r="D31" s="2">
        <f t="shared" ref="D31:H31" si="4">SUM(D22:D30)</f>
        <v>11</v>
      </c>
      <c r="E31" s="2">
        <f t="shared" si="4"/>
        <v>3</v>
      </c>
      <c r="F31" s="2">
        <f t="shared" si="4"/>
        <v>52</v>
      </c>
      <c r="G31" s="2">
        <f t="shared" si="4"/>
        <v>3934</v>
      </c>
      <c r="H31" s="2">
        <f t="shared" si="4"/>
        <v>4000</v>
      </c>
      <c r="I31" s="12"/>
    </row>
    <row r="32" spans="1:9" ht="24" x14ac:dyDescent="0.55000000000000004">
      <c r="A32" s="28"/>
      <c r="B32" s="30" t="s">
        <v>147</v>
      </c>
      <c r="C32" s="31"/>
      <c r="D32" s="4">
        <f>D31*100/$H$31</f>
        <v>0.27500000000000002</v>
      </c>
      <c r="E32" s="4">
        <f t="shared" ref="E32:H32" si="5">E31*100/$H$31</f>
        <v>7.4999999999999997E-2</v>
      </c>
      <c r="F32" s="4">
        <f t="shared" si="5"/>
        <v>1.3</v>
      </c>
      <c r="G32" s="4">
        <f t="shared" si="5"/>
        <v>98.35</v>
      </c>
      <c r="H32" s="4">
        <f t="shared" si="5"/>
        <v>100</v>
      </c>
      <c r="I32" s="12"/>
    </row>
    <row r="33" spans="1:9" ht="24" x14ac:dyDescent="0.55000000000000004">
      <c r="A33" s="26"/>
      <c r="B33" s="60" t="s">
        <v>4</v>
      </c>
      <c r="C33" s="27"/>
      <c r="D33" s="5"/>
      <c r="E33" s="5"/>
      <c r="F33" s="5"/>
      <c r="G33" s="5"/>
      <c r="H33" s="5"/>
      <c r="I33" s="13">
        <f>(D31*D21+E31*E21+F31*F21+G31*G21)/H31</f>
        <v>2.9772500000000002</v>
      </c>
    </row>
    <row r="34" spans="1:9" ht="24" x14ac:dyDescent="0.55000000000000004">
      <c r="A34" s="57" t="s">
        <v>403</v>
      </c>
      <c r="B34" s="59"/>
      <c r="C34" s="58"/>
      <c r="D34" s="58"/>
      <c r="E34" s="21"/>
      <c r="F34" s="21"/>
      <c r="G34" s="21"/>
      <c r="H34" s="21"/>
      <c r="I34" s="21"/>
    </row>
    <row r="35" spans="1:9" ht="24" x14ac:dyDescent="0.55000000000000004">
      <c r="A35" s="56" t="s">
        <v>400</v>
      </c>
      <c r="B35" s="56"/>
      <c r="C35" s="56"/>
      <c r="D35" s="56"/>
      <c r="E35" s="56"/>
      <c r="F35" s="56"/>
      <c r="G35" s="56"/>
      <c r="H35" s="56"/>
      <c r="I35" s="56"/>
    </row>
    <row r="36" spans="1:9" ht="24" x14ac:dyDescent="0.55000000000000004">
      <c r="A36" s="42" t="s">
        <v>0</v>
      </c>
      <c r="B36" s="43" t="s">
        <v>151</v>
      </c>
      <c r="C36" s="42" t="s">
        <v>2</v>
      </c>
      <c r="D36" s="42">
        <v>0</v>
      </c>
      <c r="E36" s="42">
        <v>1</v>
      </c>
      <c r="F36" s="42">
        <v>2</v>
      </c>
      <c r="G36" s="42">
        <v>3</v>
      </c>
      <c r="H36" s="42" t="s">
        <v>3</v>
      </c>
      <c r="I36" s="42" t="s">
        <v>4</v>
      </c>
    </row>
    <row r="37" spans="1:9" ht="24" x14ac:dyDescent="0.55000000000000004">
      <c r="A37" s="3" t="s">
        <v>309</v>
      </c>
      <c r="B37" s="3" t="s">
        <v>310</v>
      </c>
      <c r="C37" s="49">
        <v>0.5</v>
      </c>
      <c r="D37" s="49">
        <v>0</v>
      </c>
      <c r="E37" s="49">
        <v>0</v>
      </c>
      <c r="F37" s="49">
        <v>67</v>
      </c>
      <c r="G37" s="49">
        <v>452</v>
      </c>
      <c r="H37" s="49">
        <v>519</v>
      </c>
      <c r="I37" s="4">
        <f t="shared" ref="I37:I46" si="6">($D$5*D37+$E$5*E37+$F$5*F37+$G$5*G37)/H37</f>
        <v>2.8709055876685934</v>
      </c>
    </row>
    <row r="38" spans="1:9" ht="24" x14ac:dyDescent="0.55000000000000004">
      <c r="A38" s="3" t="s">
        <v>311</v>
      </c>
      <c r="B38" s="3" t="s">
        <v>312</v>
      </c>
      <c r="C38" s="49">
        <v>1</v>
      </c>
      <c r="D38" s="49">
        <v>0</v>
      </c>
      <c r="E38" s="49">
        <v>2</v>
      </c>
      <c r="F38" s="49">
        <v>5</v>
      </c>
      <c r="G38" s="49">
        <v>36</v>
      </c>
      <c r="H38" s="49">
        <v>43</v>
      </c>
      <c r="I38" s="4">
        <f t="shared" si="6"/>
        <v>2.7906976744186047</v>
      </c>
    </row>
    <row r="39" spans="1:9" ht="24" x14ac:dyDescent="0.55000000000000004">
      <c r="A39" s="3" t="s">
        <v>313</v>
      </c>
      <c r="B39" s="3" t="s">
        <v>198</v>
      </c>
      <c r="C39" s="49">
        <v>0.5</v>
      </c>
      <c r="D39" s="49">
        <v>0</v>
      </c>
      <c r="E39" s="49">
        <v>0</v>
      </c>
      <c r="F39" s="49">
        <v>0</v>
      </c>
      <c r="G39" s="49">
        <v>460</v>
      </c>
      <c r="H39" s="49">
        <v>461</v>
      </c>
      <c r="I39" s="4">
        <f t="shared" si="6"/>
        <v>2.9934924078091107</v>
      </c>
    </row>
    <row r="40" spans="1:9" ht="24" x14ac:dyDescent="0.55000000000000004">
      <c r="A40" s="3" t="s">
        <v>314</v>
      </c>
      <c r="B40" s="3" t="s">
        <v>198</v>
      </c>
      <c r="C40" s="49">
        <v>1</v>
      </c>
      <c r="D40" s="49">
        <v>0</v>
      </c>
      <c r="E40" s="49">
        <v>0</v>
      </c>
      <c r="F40" s="49">
        <v>0</v>
      </c>
      <c r="G40" s="49">
        <v>59</v>
      </c>
      <c r="H40" s="49">
        <v>59</v>
      </c>
      <c r="I40" s="4">
        <f t="shared" si="6"/>
        <v>3</v>
      </c>
    </row>
    <row r="41" spans="1:9" ht="24" x14ac:dyDescent="0.55000000000000004">
      <c r="A41" s="3" t="s">
        <v>315</v>
      </c>
      <c r="B41" s="3" t="s">
        <v>316</v>
      </c>
      <c r="C41" s="49">
        <v>1</v>
      </c>
      <c r="D41" s="49">
        <v>0</v>
      </c>
      <c r="E41" s="49">
        <v>0</v>
      </c>
      <c r="F41" s="49">
        <v>19</v>
      </c>
      <c r="G41" s="49">
        <v>500</v>
      </c>
      <c r="H41" s="49">
        <v>520</v>
      </c>
      <c r="I41" s="4">
        <f t="shared" si="6"/>
        <v>2.9576923076923078</v>
      </c>
    </row>
    <row r="42" spans="1:9" ht="24" x14ac:dyDescent="0.55000000000000004">
      <c r="A42" s="3" t="s">
        <v>317</v>
      </c>
      <c r="B42" s="3" t="s">
        <v>318</v>
      </c>
      <c r="C42" s="49">
        <v>0.5</v>
      </c>
      <c r="D42" s="49">
        <v>1</v>
      </c>
      <c r="E42" s="49">
        <v>0</v>
      </c>
      <c r="F42" s="49">
        <v>7</v>
      </c>
      <c r="G42" s="49">
        <v>511</v>
      </c>
      <c r="H42" s="49">
        <v>519</v>
      </c>
      <c r="I42" s="4">
        <f t="shared" si="6"/>
        <v>2.980732177263969</v>
      </c>
    </row>
    <row r="43" spans="1:9" ht="24" x14ac:dyDescent="0.55000000000000004">
      <c r="A43" s="3" t="s">
        <v>365</v>
      </c>
      <c r="B43" s="3" t="s">
        <v>366</v>
      </c>
      <c r="C43" s="49">
        <v>1</v>
      </c>
      <c r="D43" s="49">
        <v>0</v>
      </c>
      <c r="E43" s="49">
        <v>3</v>
      </c>
      <c r="F43" s="49">
        <v>4</v>
      </c>
      <c r="G43" s="49">
        <v>36</v>
      </c>
      <c r="H43" s="49">
        <v>43</v>
      </c>
      <c r="I43" s="4">
        <f t="shared" si="6"/>
        <v>2.7674418604651163</v>
      </c>
    </row>
    <row r="44" spans="1:9" ht="24" x14ac:dyDescent="0.55000000000000004">
      <c r="A44" s="3" t="s">
        <v>367</v>
      </c>
      <c r="B44" s="3" t="s">
        <v>34</v>
      </c>
      <c r="C44" s="49">
        <v>0.5</v>
      </c>
      <c r="D44" s="49">
        <v>0</v>
      </c>
      <c r="E44" s="49">
        <v>0</v>
      </c>
      <c r="F44" s="49">
        <v>25</v>
      </c>
      <c r="G44" s="49">
        <v>495</v>
      </c>
      <c r="H44" s="49">
        <v>520</v>
      </c>
      <c r="I44" s="4">
        <f t="shared" si="6"/>
        <v>2.9519230769230771</v>
      </c>
    </row>
    <row r="45" spans="1:9" ht="24" x14ac:dyDescent="0.55000000000000004">
      <c r="A45" s="3" t="s">
        <v>368</v>
      </c>
      <c r="B45" s="3" t="s">
        <v>198</v>
      </c>
      <c r="C45" s="49">
        <v>1</v>
      </c>
      <c r="D45" s="49">
        <v>0</v>
      </c>
      <c r="E45" s="49">
        <v>0</v>
      </c>
      <c r="F45" s="49">
        <v>0</v>
      </c>
      <c r="G45" s="49">
        <v>59</v>
      </c>
      <c r="H45" s="49">
        <v>59</v>
      </c>
      <c r="I45" s="4">
        <f t="shared" si="6"/>
        <v>3</v>
      </c>
    </row>
    <row r="46" spans="1:9" ht="24" x14ac:dyDescent="0.55000000000000004">
      <c r="A46" s="3" t="s">
        <v>369</v>
      </c>
      <c r="B46" s="3" t="s">
        <v>370</v>
      </c>
      <c r="C46" s="49">
        <v>1</v>
      </c>
      <c r="D46" s="49">
        <v>0</v>
      </c>
      <c r="E46" s="49">
        <v>1</v>
      </c>
      <c r="F46" s="49">
        <v>32</v>
      </c>
      <c r="G46" s="49">
        <v>487</v>
      </c>
      <c r="H46" s="49">
        <v>520</v>
      </c>
      <c r="I46" s="4">
        <f t="shared" si="6"/>
        <v>2.9346153846153844</v>
      </c>
    </row>
    <row r="47" spans="1:9" ht="24" x14ac:dyDescent="0.55000000000000004">
      <c r="A47" s="26"/>
      <c r="B47" s="60" t="s">
        <v>3</v>
      </c>
      <c r="C47" s="2">
        <f>SUM(C37:C46)</f>
        <v>8</v>
      </c>
      <c r="D47" s="2">
        <f>SUM(D37:D46)</f>
        <v>1</v>
      </c>
      <c r="E47" s="2">
        <f>SUM(E37:E46)</f>
        <v>6</v>
      </c>
      <c r="F47" s="2">
        <f>SUM(F37:F46)</f>
        <v>159</v>
      </c>
      <c r="G47" s="2">
        <f>SUM(G37:G46)</f>
        <v>3095</v>
      </c>
      <c r="H47" s="2">
        <f>SUM(H37:H46)</f>
        <v>3263</v>
      </c>
      <c r="I47" s="12"/>
    </row>
    <row r="48" spans="1:9" ht="24" x14ac:dyDescent="0.55000000000000004">
      <c r="A48" s="28"/>
      <c r="B48" s="30" t="s">
        <v>147</v>
      </c>
      <c r="C48" s="31"/>
      <c r="D48" s="4">
        <f>D47*100/$H$47</f>
        <v>3.0646644192460926E-2</v>
      </c>
      <c r="E48" s="4">
        <f t="shared" ref="E48:H48" si="7">E47*100/$H$47</f>
        <v>0.18387986515476556</v>
      </c>
      <c r="F48" s="4">
        <f t="shared" si="7"/>
        <v>4.872816426601287</v>
      </c>
      <c r="G48" s="4">
        <f t="shared" si="7"/>
        <v>94.85136377566657</v>
      </c>
      <c r="H48" s="4">
        <f t="shared" si="7"/>
        <v>100</v>
      </c>
      <c r="I48" s="12"/>
    </row>
    <row r="49" spans="1:9" ht="24" x14ac:dyDescent="0.55000000000000004">
      <c r="A49" s="26"/>
      <c r="B49" s="60" t="s">
        <v>4</v>
      </c>
      <c r="C49" s="27"/>
      <c r="D49" s="5"/>
      <c r="E49" s="5"/>
      <c r="F49" s="5"/>
      <c r="G49" s="5"/>
      <c r="H49" s="5"/>
      <c r="I49" s="13">
        <f>(D47*D36+E47*E36+F47*F36+G47*G36)/H47</f>
        <v>2.9448360404535703</v>
      </c>
    </row>
    <row r="50" spans="1:9" ht="24" x14ac:dyDescent="0.55000000000000004">
      <c r="A50" s="29"/>
      <c r="B50" s="32"/>
      <c r="C50" s="29"/>
      <c r="D50" s="8"/>
      <c r="E50" s="10"/>
      <c r="F50" s="10"/>
      <c r="G50" s="10"/>
      <c r="H50" s="10"/>
      <c r="I50" s="10"/>
    </row>
  </sheetData>
  <mergeCells count="5">
    <mergeCell ref="A1:I1"/>
    <mergeCell ref="A2:I2"/>
    <mergeCell ref="A4:I4"/>
    <mergeCell ref="A20:I20"/>
    <mergeCell ref="A35:I35"/>
  </mergeCells>
  <pageMargins left="0.64583333333333337" right="0.38541666666666669" top="0.53125" bottom="0.51041666666666663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32E34-EEEB-4367-A87F-A6628122372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BF8F-A766-491A-83F0-9E8337A038D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รวม</vt:lpstr>
      <vt:lpstr>ม.5</vt:lpstr>
      <vt:lpstr>ม.6</vt:lpstr>
      <vt:lpstr>ไทย</vt:lpstr>
      <vt:lpstr>คณิต</vt:lpstr>
      <vt:lpstr>วิทย์</vt:lpstr>
      <vt:lpstr>สังคม</vt:lpstr>
      <vt:lpstr>สุข</vt:lpstr>
      <vt:lpstr>ศิลปะ</vt:lpstr>
      <vt:lpstr>การงาน</vt:lpstr>
      <vt:lpstr>ต่าง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2020-06-18T00:25:27Z</dcterms:created>
  <dcterms:modified xsi:type="dcterms:W3CDTF">2020-06-22T02:13:19Z</dcterms:modified>
</cp:coreProperties>
</file>